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dzmermunjilul/Downloads/"/>
    </mc:Choice>
  </mc:AlternateContent>
  <xr:revisionPtr revIDLastSave="0" documentId="13_ncr:1_{EBE3B2E9-12DC-8A44-9E98-B5F692E645EF}" xr6:coauthVersionLast="47" xr6:coauthVersionMax="47" xr10:uidLastSave="{00000000-0000-0000-0000-000000000000}"/>
  <bookViews>
    <workbookView xWindow="0" yWindow="460" windowWidth="25600" windowHeight="15540" xr2:uid="{EE532FAE-B75F-4CC1-8A65-FDA41DCF8EC2}"/>
  </bookViews>
  <sheets>
    <sheet name="File Directory" sheetId="3" r:id="rId1"/>
    <sheet name="General Instructions_Manual" sheetId="34" r:id="rId2"/>
    <sheet name="Summary Matrix MLESF (SEFP)" sheetId="1" r:id="rId3"/>
    <sheet name="Grade 7_Sec1" sheetId="4" r:id="rId4"/>
    <sheet name="Grade 7_Sec2" sheetId="5" r:id="rId5"/>
    <sheet name="Grade 7_Sec3" sheetId="6" r:id="rId6"/>
    <sheet name="Grade 7_Sec4" sheetId="7" r:id="rId7"/>
    <sheet name="Grade 7_Sec5" sheetId="8" r:id="rId8"/>
    <sheet name="Grade 8_Sec1" sheetId="9" r:id="rId9"/>
    <sheet name="Grade 8_Sec2" sheetId="10" r:id="rId10"/>
    <sheet name="Grade 8_Sec3" sheetId="11" r:id="rId11"/>
    <sheet name="Grade 8_Sec4" sheetId="12" r:id="rId12"/>
    <sheet name="Grade 8_Sec5" sheetId="13" r:id="rId13"/>
    <sheet name="Grade 9_Sec1" sheetId="14" r:id="rId14"/>
    <sheet name="Grade 9_Sec2" sheetId="15" r:id="rId15"/>
    <sheet name="Grade 9_Sec3" sheetId="16" r:id="rId16"/>
    <sheet name="Grade 9_Sec4" sheetId="17" r:id="rId17"/>
    <sheet name="Grade 9_Sec5" sheetId="18" r:id="rId18"/>
    <sheet name="Grade 10_Sec1" sheetId="19" r:id="rId19"/>
    <sheet name="Grade 10_Sec2" sheetId="20" r:id="rId20"/>
    <sheet name="Grade 10_Sec3" sheetId="21" r:id="rId21"/>
    <sheet name="Grade 10_Sec4" sheetId="23" r:id="rId22"/>
    <sheet name="Grade 10_Sec5" sheetId="24" r:id="rId23"/>
    <sheet name="NonGraded" sheetId="33" r:id="rId2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1" i="1" l="1"/>
  <c r="P112" i="1"/>
  <c r="P113" i="1"/>
  <c r="P114" i="1"/>
  <c r="P115" i="1"/>
  <c r="P116" i="1"/>
  <c r="P117" i="1"/>
  <c r="P110" i="1"/>
  <c r="O168" i="1"/>
  <c r="O169" i="1"/>
  <c r="O170" i="1"/>
  <c r="O171" i="1"/>
  <c r="O172" i="1"/>
  <c r="O173" i="1"/>
  <c r="O174" i="1"/>
  <c r="O167" i="1"/>
  <c r="D230" i="1"/>
  <c r="E230" i="1"/>
  <c r="F230" i="1"/>
  <c r="F231" i="1" s="1"/>
  <c r="G230" i="1"/>
  <c r="H230" i="1"/>
  <c r="I230" i="1"/>
  <c r="C230" i="1"/>
  <c r="D211" i="1"/>
  <c r="C211" i="1"/>
  <c r="D192" i="1"/>
  <c r="E192" i="1"/>
  <c r="F192" i="1"/>
  <c r="F193" i="1" s="1"/>
  <c r="G192" i="1"/>
  <c r="G193" i="1" s="1"/>
  <c r="H192" i="1"/>
  <c r="I192" i="1"/>
  <c r="J192" i="1"/>
  <c r="J193" i="1" s="1"/>
  <c r="K192" i="1"/>
  <c r="K193" i="1" s="1"/>
  <c r="L192" i="1"/>
  <c r="M192" i="1"/>
  <c r="N192" i="1"/>
  <c r="O192" i="1"/>
  <c r="O193" i="1" s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C192" i="1"/>
  <c r="D173" i="1"/>
  <c r="E173" i="1"/>
  <c r="F173" i="1"/>
  <c r="G173" i="1"/>
  <c r="H173" i="1"/>
  <c r="I173" i="1"/>
  <c r="J173" i="1"/>
  <c r="K173" i="1"/>
  <c r="L173" i="1"/>
  <c r="M173" i="1"/>
  <c r="N173" i="1"/>
  <c r="C173" i="1"/>
  <c r="D154" i="1"/>
  <c r="E154" i="1"/>
  <c r="F154" i="1"/>
  <c r="G154" i="1"/>
  <c r="H154" i="1"/>
  <c r="I154" i="1"/>
  <c r="J154" i="1"/>
  <c r="K154" i="1"/>
  <c r="L154" i="1"/>
  <c r="C154" i="1"/>
  <c r="D135" i="1"/>
  <c r="C135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C11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F98" i="1"/>
  <c r="C97" i="1"/>
  <c r="D78" i="1"/>
  <c r="E78" i="1"/>
  <c r="F78" i="1"/>
  <c r="G78" i="1"/>
  <c r="H78" i="1"/>
  <c r="I78" i="1"/>
  <c r="C78" i="1"/>
  <c r="D60" i="1"/>
  <c r="C60" i="1"/>
  <c r="D42" i="1"/>
  <c r="E42" i="1"/>
  <c r="F42" i="1"/>
  <c r="G42" i="1"/>
  <c r="H42" i="1"/>
  <c r="I42" i="1"/>
  <c r="C42" i="1"/>
  <c r="D23" i="1"/>
  <c r="C23" i="1"/>
  <c r="D224" i="1"/>
  <c r="E224" i="1"/>
  <c r="F224" i="1"/>
  <c r="G224" i="1"/>
  <c r="H224" i="1"/>
  <c r="I224" i="1"/>
  <c r="D225" i="1"/>
  <c r="E225" i="1"/>
  <c r="F225" i="1"/>
  <c r="G225" i="1"/>
  <c r="H225" i="1"/>
  <c r="I225" i="1"/>
  <c r="D226" i="1"/>
  <c r="E226" i="1"/>
  <c r="F226" i="1"/>
  <c r="G226" i="1"/>
  <c r="H226" i="1"/>
  <c r="I226" i="1"/>
  <c r="D227" i="1"/>
  <c r="E227" i="1"/>
  <c r="F227" i="1"/>
  <c r="G227" i="1"/>
  <c r="H227" i="1"/>
  <c r="I227" i="1"/>
  <c r="D231" i="1"/>
  <c r="E231" i="1"/>
  <c r="H231" i="1"/>
  <c r="I231" i="1"/>
  <c r="C227" i="1"/>
  <c r="C226" i="1"/>
  <c r="C225" i="1"/>
  <c r="C224" i="1"/>
  <c r="C231" i="1" s="1"/>
  <c r="D205" i="1"/>
  <c r="D206" i="1"/>
  <c r="D207" i="1"/>
  <c r="D212" i="1" s="1"/>
  <c r="D208" i="1"/>
  <c r="C208" i="1"/>
  <c r="C207" i="1"/>
  <c r="C206" i="1"/>
  <c r="C205" i="1"/>
  <c r="C212" i="1" s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D189" i="1"/>
  <c r="E189" i="1"/>
  <c r="F189" i="1"/>
  <c r="G189" i="1"/>
  <c r="H189" i="1"/>
  <c r="I189" i="1"/>
  <c r="I193" i="1" s="1"/>
  <c r="J189" i="1"/>
  <c r="K189" i="1"/>
  <c r="L189" i="1"/>
  <c r="M189" i="1"/>
  <c r="M193" i="1" s="1"/>
  <c r="N189" i="1"/>
  <c r="O189" i="1"/>
  <c r="P189" i="1"/>
  <c r="Q189" i="1"/>
  <c r="Q193" i="1" s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D193" i="1"/>
  <c r="E193" i="1"/>
  <c r="H193" i="1"/>
  <c r="L193" i="1"/>
  <c r="N193" i="1"/>
  <c r="P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C189" i="1"/>
  <c r="C188" i="1"/>
  <c r="C187" i="1"/>
  <c r="C186" i="1"/>
  <c r="C193" i="1" s="1"/>
  <c r="D167" i="1"/>
  <c r="E167" i="1"/>
  <c r="F167" i="1"/>
  <c r="G167" i="1"/>
  <c r="G174" i="1" s="1"/>
  <c r="H167" i="1"/>
  <c r="I167" i="1"/>
  <c r="J167" i="1"/>
  <c r="K167" i="1"/>
  <c r="K174" i="1" s="1"/>
  <c r="L167" i="1"/>
  <c r="M167" i="1"/>
  <c r="N167" i="1"/>
  <c r="N174" i="1" s="1"/>
  <c r="D168" i="1"/>
  <c r="E168" i="1"/>
  <c r="F168" i="1"/>
  <c r="G168" i="1"/>
  <c r="H168" i="1"/>
  <c r="I168" i="1"/>
  <c r="J168" i="1"/>
  <c r="K168" i="1"/>
  <c r="L168" i="1"/>
  <c r="M168" i="1"/>
  <c r="N168" i="1"/>
  <c r="D169" i="1"/>
  <c r="E169" i="1"/>
  <c r="F169" i="1"/>
  <c r="G169" i="1"/>
  <c r="H169" i="1"/>
  <c r="I169" i="1"/>
  <c r="J169" i="1"/>
  <c r="K169" i="1"/>
  <c r="L169" i="1"/>
  <c r="M169" i="1"/>
  <c r="M174" i="1" s="1"/>
  <c r="N169" i="1"/>
  <c r="D170" i="1"/>
  <c r="E170" i="1"/>
  <c r="F170" i="1"/>
  <c r="G170" i="1"/>
  <c r="H170" i="1"/>
  <c r="I170" i="1"/>
  <c r="J170" i="1"/>
  <c r="K170" i="1"/>
  <c r="L170" i="1"/>
  <c r="M170" i="1"/>
  <c r="N170" i="1"/>
  <c r="D174" i="1"/>
  <c r="H174" i="1"/>
  <c r="L174" i="1"/>
  <c r="C170" i="1"/>
  <c r="C169" i="1"/>
  <c r="C168" i="1"/>
  <c r="C174" i="1" s="1"/>
  <c r="C167" i="1"/>
  <c r="D148" i="1"/>
  <c r="E148" i="1"/>
  <c r="E155" i="1" s="1"/>
  <c r="F148" i="1"/>
  <c r="G148" i="1"/>
  <c r="H148" i="1"/>
  <c r="I148" i="1"/>
  <c r="I155" i="1" s="1"/>
  <c r="J148" i="1"/>
  <c r="K148" i="1"/>
  <c r="L148" i="1"/>
  <c r="D149" i="1"/>
  <c r="D155" i="1" s="1"/>
  <c r="E149" i="1"/>
  <c r="F149" i="1"/>
  <c r="G149" i="1"/>
  <c r="H149" i="1"/>
  <c r="H155" i="1" s="1"/>
  <c r="I149" i="1"/>
  <c r="J149" i="1"/>
  <c r="K149" i="1"/>
  <c r="L149" i="1"/>
  <c r="D150" i="1"/>
  <c r="E150" i="1"/>
  <c r="F150" i="1"/>
  <c r="G150" i="1"/>
  <c r="H150" i="1"/>
  <c r="I150" i="1"/>
  <c r="J150" i="1"/>
  <c r="K150" i="1"/>
  <c r="L150" i="1"/>
  <c r="D151" i="1"/>
  <c r="E151" i="1"/>
  <c r="F151" i="1"/>
  <c r="F155" i="1" s="1"/>
  <c r="G151" i="1"/>
  <c r="H151" i="1"/>
  <c r="I151" i="1"/>
  <c r="J151" i="1"/>
  <c r="J155" i="1" s="1"/>
  <c r="K151" i="1"/>
  <c r="L151" i="1"/>
  <c r="L155" i="1"/>
  <c r="C151" i="1"/>
  <c r="C150" i="1"/>
  <c r="C149" i="1"/>
  <c r="C148" i="1"/>
  <c r="D129" i="1"/>
  <c r="D130" i="1"/>
  <c r="D131" i="1"/>
  <c r="D132" i="1"/>
  <c r="D136" i="1" s="1"/>
  <c r="C132" i="1"/>
  <c r="C131" i="1"/>
  <c r="C130" i="1"/>
  <c r="C129" i="1"/>
  <c r="C136" i="1" s="1"/>
  <c r="D110" i="1"/>
  <c r="E110" i="1"/>
  <c r="F110" i="1"/>
  <c r="G110" i="1"/>
  <c r="H110" i="1"/>
  <c r="I110" i="1"/>
  <c r="J110" i="1"/>
  <c r="K110" i="1"/>
  <c r="L110" i="1"/>
  <c r="M110" i="1"/>
  <c r="N110" i="1"/>
  <c r="O110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C113" i="1"/>
  <c r="C112" i="1"/>
  <c r="C111" i="1"/>
  <c r="C110" i="1"/>
  <c r="C117" i="1" s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D98" i="1"/>
  <c r="E98" i="1"/>
  <c r="G98" i="1"/>
  <c r="H98" i="1"/>
  <c r="I98" i="1"/>
  <c r="J98" i="1"/>
  <c r="K98" i="1"/>
  <c r="L98" i="1"/>
  <c r="M98" i="1"/>
  <c r="N98" i="1"/>
  <c r="O98" i="1"/>
  <c r="P98" i="1"/>
  <c r="Q98" i="1"/>
  <c r="R98" i="1"/>
  <c r="C94" i="1"/>
  <c r="C93" i="1"/>
  <c r="C92" i="1"/>
  <c r="C91" i="1"/>
  <c r="D72" i="1"/>
  <c r="E72" i="1"/>
  <c r="F72" i="1"/>
  <c r="G72" i="1"/>
  <c r="H72" i="1"/>
  <c r="I72" i="1"/>
  <c r="D73" i="1"/>
  <c r="E73" i="1"/>
  <c r="F73" i="1"/>
  <c r="G73" i="1"/>
  <c r="H73" i="1"/>
  <c r="I73" i="1"/>
  <c r="D74" i="1"/>
  <c r="E74" i="1"/>
  <c r="F74" i="1"/>
  <c r="G74" i="1"/>
  <c r="H74" i="1"/>
  <c r="I74" i="1"/>
  <c r="D75" i="1"/>
  <c r="E75" i="1"/>
  <c r="F75" i="1"/>
  <c r="G75" i="1"/>
  <c r="H75" i="1"/>
  <c r="I75" i="1"/>
  <c r="D79" i="1"/>
  <c r="E79" i="1"/>
  <c r="F79" i="1"/>
  <c r="H79" i="1"/>
  <c r="I79" i="1"/>
  <c r="C75" i="1"/>
  <c r="C74" i="1"/>
  <c r="C73" i="1"/>
  <c r="C72" i="1"/>
  <c r="C257" i="24"/>
  <c r="C256" i="24"/>
  <c r="C255" i="24"/>
  <c r="C254" i="24"/>
  <c r="C252" i="24"/>
  <c r="C251" i="24"/>
  <c r="C250" i="24"/>
  <c r="C249" i="24"/>
  <c r="C247" i="24"/>
  <c r="C246" i="24"/>
  <c r="C245" i="24"/>
  <c r="C244" i="24"/>
  <c r="C242" i="24"/>
  <c r="C241" i="24"/>
  <c r="C240" i="24"/>
  <c r="C239" i="24"/>
  <c r="C237" i="24"/>
  <c r="C236" i="24"/>
  <c r="C235" i="24"/>
  <c r="B234" i="24"/>
  <c r="I231" i="24"/>
  <c r="H231" i="24"/>
  <c r="G231" i="24"/>
  <c r="F231" i="24"/>
  <c r="E231" i="24"/>
  <c r="J231" i="24" s="1"/>
  <c r="D231" i="24"/>
  <c r="C231" i="24"/>
  <c r="J230" i="24"/>
  <c r="J229" i="24"/>
  <c r="J228" i="24"/>
  <c r="J227" i="24"/>
  <c r="J226" i="24"/>
  <c r="J225" i="24"/>
  <c r="J224" i="24"/>
  <c r="J223" i="24"/>
  <c r="J222" i="24"/>
  <c r="J221" i="24"/>
  <c r="J220" i="24"/>
  <c r="J219" i="24"/>
  <c r="J218" i="24"/>
  <c r="J217" i="24"/>
  <c r="D212" i="24"/>
  <c r="C212" i="24"/>
  <c r="E212" i="24" s="1"/>
  <c r="E211" i="24"/>
  <c r="E210" i="24"/>
  <c r="E209" i="24"/>
  <c r="E208" i="24"/>
  <c r="E207" i="24"/>
  <c r="E206" i="24"/>
  <c r="E205" i="24"/>
  <c r="E204" i="24"/>
  <c r="E203" i="24"/>
  <c r="E202" i="24"/>
  <c r="E201" i="24"/>
  <c r="E200" i="24"/>
  <c r="E199" i="24"/>
  <c r="E198" i="24"/>
  <c r="AI193" i="24"/>
  <c r="AH193" i="24"/>
  <c r="AG193" i="24"/>
  <c r="AF193" i="24"/>
  <c r="AE193" i="24"/>
  <c r="AD193" i="24"/>
  <c r="AC193" i="24"/>
  <c r="AB193" i="24"/>
  <c r="AA193" i="24"/>
  <c r="Z193" i="24"/>
  <c r="Y193" i="24"/>
  <c r="X193" i="24"/>
  <c r="W193" i="24"/>
  <c r="V193" i="24"/>
  <c r="U193" i="24"/>
  <c r="T193" i="24"/>
  <c r="S193" i="24"/>
  <c r="R193" i="24"/>
  <c r="Q193" i="24"/>
  <c r="P193" i="24"/>
  <c r="O193" i="24"/>
  <c r="N193" i="24"/>
  <c r="M193" i="24"/>
  <c r="L193" i="24"/>
  <c r="K193" i="24"/>
  <c r="J193" i="24"/>
  <c r="I193" i="24"/>
  <c r="H193" i="24"/>
  <c r="G193" i="24"/>
  <c r="F193" i="24"/>
  <c r="E193" i="24"/>
  <c r="D193" i="24"/>
  <c r="C193" i="24"/>
  <c r="AJ193" i="24" s="1"/>
  <c r="AJ192" i="24"/>
  <c r="AJ191" i="24"/>
  <c r="AJ190" i="24"/>
  <c r="AJ189" i="24"/>
  <c r="AJ188" i="24"/>
  <c r="AJ187" i="24"/>
  <c r="AJ186" i="24"/>
  <c r="AJ185" i="24"/>
  <c r="AJ184" i="24"/>
  <c r="AJ183" i="24"/>
  <c r="AJ182" i="24"/>
  <c r="AJ181" i="24"/>
  <c r="AJ180" i="24"/>
  <c r="AJ179" i="24"/>
  <c r="N174" i="24"/>
  <c r="M174" i="24"/>
  <c r="L174" i="24"/>
  <c r="K174" i="24"/>
  <c r="J174" i="24"/>
  <c r="I174" i="24"/>
  <c r="H174" i="24"/>
  <c r="G174" i="24"/>
  <c r="F174" i="24"/>
  <c r="E174" i="24"/>
  <c r="D174" i="24"/>
  <c r="C174" i="24"/>
  <c r="O174" i="24" s="1"/>
  <c r="O173" i="24"/>
  <c r="O172" i="24"/>
  <c r="O171" i="24"/>
  <c r="O170" i="24"/>
  <c r="O169" i="24"/>
  <c r="O168" i="24"/>
  <c r="O167" i="24"/>
  <c r="O166" i="24"/>
  <c r="O165" i="24"/>
  <c r="O164" i="24"/>
  <c r="O163" i="24"/>
  <c r="O162" i="24"/>
  <c r="O161" i="24"/>
  <c r="O160" i="24"/>
  <c r="L155" i="24"/>
  <c r="K155" i="24"/>
  <c r="J155" i="24"/>
  <c r="I155" i="24"/>
  <c r="H155" i="24"/>
  <c r="G155" i="24"/>
  <c r="F155" i="24"/>
  <c r="E155" i="24"/>
  <c r="D155" i="24"/>
  <c r="C155" i="24"/>
  <c r="M155" i="24" s="1"/>
  <c r="M154" i="24"/>
  <c r="M153" i="24"/>
  <c r="M152" i="24"/>
  <c r="M151" i="24"/>
  <c r="M150" i="24"/>
  <c r="M149" i="24"/>
  <c r="M148" i="24"/>
  <c r="M147" i="24"/>
  <c r="M146" i="24"/>
  <c r="M145" i="24"/>
  <c r="M144" i="24"/>
  <c r="M143" i="24"/>
  <c r="M142" i="24"/>
  <c r="M141" i="24"/>
  <c r="D136" i="24"/>
  <c r="C136" i="24"/>
  <c r="E136" i="24" s="1"/>
  <c r="E135" i="24"/>
  <c r="E134" i="24"/>
  <c r="E133" i="24"/>
  <c r="E132" i="24"/>
  <c r="E131" i="24"/>
  <c r="E130" i="24"/>
  <c r="E129" i="24"/>
  <c r="E128" i="24"/>
  <c r="E127" i="24"/>
  <c r="E126" i="24"/>
  <c r="E125" i="24"/>
  <c r="E124" i="24"/>
  <c r="E123" i="24"/>
  <c r="E122" i="24"/>
  <c r="O117" i="24"/>
  <c r="N117" i="24"/>
  <c r="M117" i="24"/>
  <c r="L117" i="24"/>
  <c r="K117" i="24"/>
  <c r="J117" i="24"/>
  <c r="I117" i="24"/>
  <c r="H117" i="24"/>
  <c r="G117" i="24"/>
  <c r="F117" i="24"/>
  <c r="E117" i="24"/>
  <c r="D117" i="24"/>
  <c r="C117" i="24"/>
  <c r="P117" i="24" s="1"/>
  <c r="P116" i="24"/>
  <c r="P115" i="24"/>
  <c r="P114" i="24"/>
  <c r="P113" i="24"/>
  <c r="P112" i="24"/>
  <c r="P111" i="24"/>
  <c r="P110" i="24"/>
  <c r="P109" i="24"/>
  <c r="P108" i="24"/>
  <c r="P107" i="24"/>
  <c r="P106" i="24"/>
  <c r="P105" i="24"/>
  <c r="P104" i="24"/>
  <c r="P103" i="24"/>
  <c r="R98" i="24"/>
  <c r="Q98" i="24"/>
  <c r="P98" i="24"/>
  <c r="O98" i="24"/>
  <c r="N98" i="24"/>
  <c r="M98" i="24"/>
  <c r="L98" i="24"/>
  <c r="K98" i="24"/>
  <c r="J98" i="24"/>
  <c r="I98" i="24"/>
  <c r="H98" i="24"/>
  <c r="G98" i="24"/>
  <c r="F98" i="24"/>
  <c r="E98" i="24"/>
  <c r="D98" i="24"/>
  <c r="C98" i="24"/>
  <c r="S98" i="24" s="1"/>
  <c r="S97" i="24"/>
  <c r="S96" i="24"/>
  <c r="S95" i="24"/>
  <c r="S94" i="24"/>
  <c r="S93" i="24"/>
  <c r="S92" i="24"/>
  <c r="S91" i="24"/>
  <c r="S90" i="24"/>
  <c r="S89" i="24"/>
  <c r="S88" i="24"/>
  <c r="S87" i="24"/>
  <c r="S86" i="24"/>
  <c r="S85" i="24"/>
  <c r="S84" i="24"/>
  <c r="I79" i="24"/>
  <c r="H79" i="24"/>
  <c r="G79" i="24"/>
  <c r="F79" i="24"/>
  <c r="E79" i="24"/>
  <c r="D79" i="24"/>
  <c r="C79" i="24"/>
  <c r="J79" i="24" s="1"/>
  <c r="J78" i="24"/>
  <c r="J77" i="24"/>
  <c r="J76" i="24"/>
  <c r="J75" i="24"/>
  <c r="J74" i="24"/>
  <c r="J73" i="24"/>
  <c r="J72" i="24"/>
  <c r="J71" i="24"/>
  <c r="J70" i="24"/>
  <c r="J69" i="24"/>
  <c r="J68" i="24"/>
  <c r="J67" i="24"/>
  <c r="J66" i="24"/>
  <c r="J65" i="24"/>
  <c r="E61" i="24"/>
  <c r="D61" i="24"/>
  <c r="C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I43" i="24"/>
  <c r="H43" i="24"/>
  <c r="G43" i="24"/>
  <c r="F43" i="24"/>
  <c r="E43" i="24"/>
  <c r="D43" i="24"/>
  <c r="C43" i="24"/>
  <c r="J43" i="24" s="1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D24" i="24"/>
  <c r="E24" i="24" s="1"/>
  <c r="C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C257" i="23"/>
  <c r="C256" i="23"/>
  <c r="C255" i="23"/>
  <c r="C254" i="23"/>
  <c r="C252" i="23"/>
  <c r="C251" i="23"/>
  <c r="C250" i="23"/>
  <c r="C249" i="23"/>
  <c r="C247" i="23"/>
  <c r="C246" i="23"/>
  <c r="C245" i="23"/>
  <c r="C244" i="23"/>
  <c r="C242" i="23"/>
  <c r="C241" i="23"/>
  <c r="C240" i="23"/>
  <c r="C239" i="23"/>
  <c r="C237" i="23"/>
  <c r="C236" i="23"/>
  <c r="C235" i="23"/>
  <c r="B234" i="23"/>
  <c r="I231" i="23"/>
  <c r="H231" i="23"/>
  <c r="G231" i="23"/>
  <c r="F231" i="23"/>
  <c r="E231" i="23"/>
  <c r="D231" i="23"/>
  <c r="C231" i="23"/>
  <c r="J231" i="23" s="1"/>
  <c r="J230" i="23"/>
  <c r="J229" i="23"/>
  <c r="J228" i="23"/>
  <c r="J227" i="23"/>
  <c r="J226" i="23"/>
  <c r="J225" i="23"/>
  <c r="J224" i="23"/>
  <c r="J223" i="23"/>
  <c r="J222" i="23"/>
  <c r="J221" i="23"/>
  <c r="J220" i="23"/>
  <c r="J219" i="23"/>
  <c r="J218" i="23"/>
  <c r="J217" i="23"/>
  <c r="D212" i="23"/>
  <c r="C212" i="23"/>
  <c r="E212" i="23" s="1"/>
  <c r="E211" i="23"/>
  <c r="E210" i="23"/>
  <c r="E209" i="23"/>
  <c r="E208" i="23"/>
  <c r="E207" i="23"/>
  <c r="E206" i="23"/>
  <c r="E205" i="23"/>
  <c r="E204" i="23"/>
  <c r="E203" i="23"/>
  <c r="E202" i="23"/>
  <c r="E201" i="23"/>
  <c r="E200" i="23"/>
  <c r="E199" i="23"/>
  <c r="E198" i="23"/>
  <c r="AI193" i="23"/>
  <c r="AH193" i="23"/>
  <c r="AG193" i="23"/>
  <c r="AF193" i="23"/>
  <c r="AE193" i="23"/>
  <c r="AD193" i="23"/>
  <c r="AC193" i="23"/>
  <c r="AB193" i="23"/>
  <c r="AA193" i="23"/>
  <c r="Z193" i="23"/>
  <c r="Y193" i="23"/>
  <c r="X193" i="23"/>
  <c r="W193" i="23"/>
  <c r="V193" i="23"/>
  <c r="U193" i="23"/>
  <c r="T193" i="23"/>
  <c r="S193" i="23"/>
  <c r="R193" i="23"/>
  <c r="Q193" i="23"/>
  <c r="P193" i="23"/>
  <c r="O193" i="23"/>
  <c r="N193" i="23"/>
  <c r="M193" i="23"/>
  <c r="L193" i="23"/>
  <c r="K193" i="23"/>
  <c r="J193" i="23"/>
  <c r="I193" i="23"/>
  <c r="H193" i="23"/>
  <c r="G193" i="23"/>
  <c r="F193" i="23"/>
  <c r="E193" i="23"/>
  <c r="D193" i="23"/>
  <c r="AJ193" i="23" s="1"/>
  <c r="C193" i="23"/>
  <c r="AJ192" i="23"/>
  <c r="AJ191" i="23"/>
  <c r="AJ190" i="23"/>
  <c r="AJ189" i="23"/>
  <c r="AJ188" i="23"/>
  <c r="AJ187" i="23"/>
  <c r="AJ186" i="23"/>
  <c r="AJ185" i="23"/>
  <c r="AJ184" i="23"/>
  <c r="AJ183" i="23"/>
  <c r="AJ182" i="23"/>
  <c r="AJ181" i="23"/>
  <c r="AJ180" i="23"/>
  <c r="AJ179" i="23"/>
  <c r="N174" i="23"/>
  <c r="M174" i="23"/>
  <c r="L174" i="23"/>
  <c r="K174" i="23"/>
  <c r="J174" i="23"/>
  <c r="I174" i="23"/>
  <c r="H174" i="23"/>
  <c r="G174" i="23"/>
  <c r="F174" i="23"/>
  <c r="E174" i="23"/>
  <c r="D174" i="23"/>
  <c r="C174" i="23"/>
  <c r="O174" i="23" s="1"/>
  <c r="O173" i="23"/>
  <c r="O172" i="23"/>
  <c r="O171" i="23"/>
  <c r="O170" i="23"/>
  <c r="O169" i="23"/>
  <c r="O168" i="23"/>
  <c r="O167" i="23"/>
  <c r="O166" i="23"/>
  <c r="O165" i="23"/>
  <c r="O164" i="23"/>
  <c r="O163" i="23"/>
  <c r="O162" i="23"/>
  <c r="O161" i="23"/>
  <c r="O160" i="23"/>
  <c r="L155" i="23"/>
  <c r="K155" i="23"/>
  <c r="J155" i="23"/>
  <c r="I155" i="23"/>
  <c r="H155" i="23"/>
  <c r="G155" i="23"/>
  <c r="F155" i="23"/>
  <c r="E155" i="23"/>
  <c r="D155" i="23"/>
  <c r="C155" i="23"/>
  <c r="M155" i="23" s="1"/>
  <c r="M154" i="23"/>
  <c r="M153" i="23"/>
  <c r="M152" i="23"/>
  <c r="M151" i="23"/>
  <c r="M150" i="23"/>
  <c r="M149" i="23"/>
  <c r="M148" i="23"/>
  <c r="M147" i="23"/>
  <c r="M146" i="23"/>
  <c r="M145" i="23"/>
  <c r="M144" i="23"/>
  <c r="M143" i="23"/>
  <c r="M142" i="23"/>
  <c r="M141" i="23"/>
  <c r="E136" i="23"/>
  <c r="D136" i="23"/>
  <c r="C136" i="23"/>
  <c r="E135" i="23"/>
  <c r="E134" i="23"/>
  <c r="E133" i="23"/>
  <c r="E132" i="23"/>
  <c r="E131" i="23"/>
  <c r="E130" i="23"/>
  <c r="E129" i="23"/>
  <c r="E128" i="23"/>
  <c r="E127" i="23"/>
  <c r="E126" i="23"/>
  <c r="E125" i="23"/>
  <c r="E124" i="23"/>
  <c r="E123" i="23"/>
  <c r="E122" i="23"/>
  <c r="O117" i="23"/>
  <c r="N117" i="23"/>
  <c r="M117" i="23"/>
  <c r="L117" i="23"/>
  <c r="K117" i="23"/>
  <c r="J117" i="23"/>
  <c r="I117" i="23"/>
  <c r="H117" i="23"/>
  <c r="G117" i="23"/>
  <c r="F117" i="23"/>
  <c r="E117" i="23"/>
  <c r="D117" i="23"/>
  <c r="C117" i="23"/>
  <c r="P117" i="23" s="1"/>
  <c r="P116" i="23"/>
  <c r="P115" i="23"/>
  <c r="P114" i="23"/>
  <c r="P113" i="23"/>
  <c r="P112" i="23"/>
  <c r="P111" i="23"/>
  <c r="P110" i="23"/>
  <c r="P109" i="23"/>
  <c r="P108" i="23"/>
  <c r="P107" i="23"/>
  <c r="P106" i="23"/>
  <c r="P105" i="23"/>
  <c r="P104" i="23"/>
  <c r="P103" i="23"/>
  <c r="R98" i="23"/>
  <c r="Q98" i="23"/>
  <c r="P98" i="23"/>
  <c r="O98" i="23"/>
  <c r="N98" i="23"/>
  <c r="M98" i="23"/>
  <c r="L98" i="23"/>
  <c r="K98" i="23"/>
  <c r="J98" i="23"/>
  <c r="I98" i="23"/>
  <c r="H98" i="23"/>
  <c r="G98" i="23"/>
  <c r="F98" i="23"/>
  <c r="E98" i="23"/>
  <c r="D98" i="23"/>
  <c r="C98" i="23"/>
  <c r="S98" i="23" s="1"/>
  <c r="S97" i="23"/>
  <c r="S96" i="23"/>
  <c r="S95" i="23"/>
  <c r="S94" i="23"/>
  <c r="S93" i="23"/>
  <c r="S92" i="23"/>
  <c r="S91" i="23"/>
  <c r="S90" i="23"/>
  <c r="S89" i="23"/>
  <c r="S88" i="23"/>
  <c r="S87" i="23"/>
  <c r="S86" i="23"/>
  <c r="S85" i="23"/>
  <c r="S84" i="23"/>
  <c r="I79" i="23"/>
  <c r="H79" i="23"/>
  <c r="G79" i="23"/>
  <c r="F79" i="23"/>
  <c r="J79" i="23" s="1"/>
  <c r="E79" i="23"/>
  <c r="D79" i="23"/>
  <c r="C79" i="23"/>
  <c r="J78" i="23"/>
  <c r="J77" i="23"/>
  <c r="J76" i="23"/>
  <c r="J75" i="23"/>
  <c r="J74" i="23"/>
  <c r="J73" i="23"/>
  <c r="J72" i="23"/>
  <c r="J71" i="23"/>
  <c r="J70" i="23"/>
  <c r="J69" i="23"/>
  <c r="J68" i="23"/>
  <c r="J67" i="23"/>
  <c r="J66" i="23"/>
  <c r="J65" i="23"/>
  <c r="D61" i="23"/>
  <c r="C61" i="23"/>
  <c r="E61" i="23" s="1"/>
  <c r="E60" i="23"/>
  <c r="E59" i="23"/>
  <c r="E58" i="23"/>
  <c r="E57" i="23"/>
  <c r="E56" i="23"/>
  <c r="E55" i="23"/>
  <c r="E54" i="23"/>
  <c r="E53" i="23"/>
  <c r="E52" i="23"/>
  <c r="E51" i="23"/>
  <c r="E50" i="23"/>
  <c r="E49" i="23"/>
  <c r="E48" i="23"/>
  <c r="E47" i="23"/>
  <c r="I43" i="23"/>
  <c r="H43" i="23"/>
  <c r="G43" i="23"/>
  <c r="F43" i="23"/>
  <c r="E43" i="23"/>
  <c r="D43" i="23"/>
  <c r="C43" i="23"/>
  <c r="J43" i="23" s="1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E24" i="23"/>
  <c r="D24" i="23"/>
  <c r="C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C257" i="21"/>
  <c r="C256" i="21"/>
  <c r="C255" i="21"/>
  <c r="C254" i="21"/>
  <c r="C252" i="21"/>
  <c r="C251" i="21"/>
  <c r="C250" i="21"/>
  <c r="C249" i="21"/>
  <c r="C247" i="21"/>
  <c r="C246" i="21"/>
  <c r="C245" i="21"/>
  <c r="C244" i="21"/>
  <c r="C242" i="21"/>
  <c r="C241" i="21"/>
  <c r="C240" i="21"/>
  <c r="C239" i="21"/>
  <c r="C237" i="21"/>
  <c r="C236" i="21"/>
  <c r="C235" i="21"/>
  <c r="B234" i="21"/>
  <c r="I231" i="21"/>
  <c r="H231" i="21"/>
  <c r="G231" i="21"/>
  <c r="F231" i="21"/>
  <c r="E231" i="21"/>
  <c r="D231" i="21"/>
  <c r="C231" i="21"/>
  <c r="J231" i="21" s="1"/>
  <c r="J230" i="21"/>
  <c r="J229" i="21"/>
  <c r="J228" i="21"/>
  <c r="J227" i="21"/>
  <c r="J226" i="21"/>
  <c r="J225" i="21"/>
  <c r="J224" i="21"/>
  <c r="J223" i="21"/>
  <c r="J222" i="21"/>
  <c r="J221" i="21"/>
  <c r="J220" i="21"/>
  <c r="J219" i="21"/>
  <c r="J218" i="21"/>
  <c r="J217" i="21"/>
  <c r="D212" i="21"/>
  <c r="C212" i="21"/>
  <c r="E212" i="21" s="1"/>
  <c r="E211" i="21"/>
  <c r="E210" i="21"/>
  <c r="E209" i="21"/>
  <c r="E208" i="21"/>
  <c r="E207" i="21"/>
  <c r="E206" i="21"/>
  <c r="E205" i="21"/>
  <c r="E204" i="21"/>
  <c r="E203" i="21"/>
  <c r="E202" i="21"/>
  <c r="E201" i="21"/>
  <c r="E200" i="21"/>
  <c r="E199" i="21"/>
  <c r="E198" i="21"/>
  <c r="AI193" i="21"/>
  <c r="AH193" i="21"/>
  <c r="AG193" i="21"/>
  <c r="AF193" i="21"/>
  <c r="AE193" i="21"/>
  <c r="AD193" i="21"/>
  <c r="AC193" i="21"/>
  <c r="AB193" i="21"/>
  <c r="AA193" i="21"/>
  <c r="Z193" i="21"/>
  <c r="Y193" i="21"/>
  <c r="X193" i="21"/>
  <c r="W193" i="21"/>
  <c r="V193" i="21"/>
  <c r="U193" i="21"/>
  <c r="T193" i="21"/>
  <c r="S193" i="21"/>
  <c r="R193" i="21"/>
  <c r="Q193" i="21"/>
  <c r="P193" i="21"/>
  <c r="O193" i="21"/>
  <c r="N193" i="21"/>
  <c r="M193" i="21"/>
  <c r="L193" i="21"/>
  <c r="K193" i="21"/>
  <c r="J193" i="21"/>
  <c r="I193" i="21"/>
  <c r="H193" i="21"/>
  <c r="G193" i="21"/>
  <c r="F193" i="21"/>
  <c r="E193" i="21"/>
  <c r="D193" i="21"/>
  <c r="AJ193" i="21" s="1"/>
  <c r="C193" i="21"/>
  <c r="AJ192" i="21"/>
  <c r="AJ191" i="21"/>
  <c r="AJ190" i="21"/>
  <c r="AJ189" i="21"/>
  <c r="AJ188" i="21"/>
  <c r="AJ187" i="21"/>
  <c r="AJ186" i="21"/>
  <c r="AJ185" i="21"/>
  <c r="AJ184" i="21"/>
  <c r="AJ183" i="21"/>
  <c r="AJ182" i="21"/>
  <c r="AJ181" i="21"/>
  <c r="AJ180" i="21"/>
  <c r="AJ179" i="21"/>
  <c r="N174" i="21"/>
  <c r="M174" i="21"/>
  <c r="L174" i="21"/>
  <c r="K174" i="21"/>
  <c r="J174" i="21"/>
  <c r="I174" i="21"/>
  <c r="H174" i="21"/>
  <c r="G174" i="21"/>
  <c r="F174" i="21"/>
  <c r="E174" i="21"/>
  <c r="D174" i="21"/>
  <c r="C174" i="21"/>
  <c r="O174" i="21" s="1"/>
  <c r="O173" i="21"/>
  <c r="O172" i="21"/>
  <c r="O171" i="21"/>
  <c r="O170" i="21"/>
  <c r="O169" i="21"/>
  <c r="O168" i="21"/>
  <c r="O167" i="21"/>
  <c r="O166" i="21"/>
  <c r="O165" i="21"/>
  <c r="O164" i="21"/>
  <c r="O163" i="21"/>
  <c r="O162" i="21"/>
  <c r="O161" i="21"/>
  <c r="O160" i="21"/>
  <c r="L155" i="21"/>
  <c r="K155" i="21"/>
  <c r="J155" i="21"/>
  <c r="I155" i="21"/>
  <c r="H155" i="21"/>
  <c r="G155" i="21"/>
  <c r="F155" i="21"/>
  <c r="E155" i="21"/>
  <c r="D155" i="21"/>
  <c r="C155" i="21"/>
  <c r="M155" i="21" s="1"/>
  <c r="M154" i="21"/>
  <c r="M153" i="21"/>
  <c r="M152" i="21"/>
  <c r="M151" i="21"/>
  <c r="M150" i="21"/>
  <c r="M149" i="21"/>
  <c r="M148" i="21"/>
  <c r="M147" i="21"/>
  <c r="M146" i="21"/>
  <c r="M145" i="21"/>
  <c r="M144" i="21"/>
  <c r="M143" i="21"/>
  <c r="M142" i="21"/>
  <c r="M141" i="21"/>
  <c r="E136" i="21"/>
  <c r="D136" i="21"/>
  <c r="C136" i="21"/>
  <c r="E135" i="21"/>
  <c r="E134" i="21"/>
  <c r="E133" i="21"/>
  <c r="E132" i="21"/>
  <c r="E131" i="21"/>
  <c r="E130" i="21"/>
  <c r="E129" i="21"/>
  <c r="E128" i="21"/>
  <c r="E127" i="21"/>
  <c r="E126" i="21"/>
  <c r="E125" i="21"/>
  <c r="E124" i="21"/>
  <c r="E123" i="21"/>
  <c r="E122" i="21"/>
  <c r="O117" i="21"/>
  <c r="N117" i="21"/>
  <c r="M117" i="21"/>
  <c r="L117" i="21"/>
  <c r="K117" i="21"/>
  <c r="J117" i="21"/>
  <c r="I117" i="21"/>
  <c r="H117" i="21"/>
  <c r="G117" i="21"/>
  <c r="F117" i="21"/>
  <c r="E117" i="21"/>
  <c r="D117" i="21"/>
  <c r="C117" i="21"/>
  <c r="P117" i="21" s="1"/>
  <c r="P116" i="21"/>
  <c r="P115" i="21"/>
  <c r="P114" i="21"/>
  <c r="P113" i="21"/>
  <c r="P112" i="21"/>
  <c r="P111" i="21"/>
  <c r="P110" i="21"/>
  <c r="P109" i="21"/>
  <c r="P108" i="21"/>
  <c r="P107" i="21"/>
  <c r="P106" i="21"/>
  <c r="P105" i="21"/>
  <c r="P104" i="21"/>
  <c r="P103" i="21"/>
  <c r="R98" i="21"/>
  <c r="Q98" i="21"/>
  <c r="P98" i="21"/>
  <c r="O98" i="21"/>
  <c r="N98" i="21"/>
  <c r="M98" i="21"/>
  <c r="L98" i="21"/>
  <c r="K98" i="21"/>
  <c r="J98" i="21"/>
  <c r="I98" i="21"/>
  <c r="H98" i="21"/>
  <c r="G98" i="21"/>
  <c r="F98" i="21"/>
  <c r="E98" i="21"/>
  <c r="D98" i="21"/>
  <c r="C98" i="21"/>
  <c r="S98" i="21" s="1"/>
  <c r="S97" i="21"/>
  <c r="S96" i="21"/>
  <c r="S95" i="21"/>
  <c r="S94" i="21"/>
  <c r="S93" i="21"/>
  <c r="S92" i="21"/>
  <c r="S91" i="21"/>
  <c r="S90" i="21"/>
  <c r="S89" i="21"/>
  <c r="S88" i="21"/>
  <c r="S87" i="21"/>
  <c r="S86" i="21"/>
  <c r="S85" i="21"/>
  <c r="S84" i="21"/>
  <c r="I79" i="21"/>
  <c r="H79" i="21"/>
  <c r="G79" i="21"/>
  <c r="F79" i="21"/>
  <c r="J79" i="21" s="1"/>
  <c r="E79" i="21"/>
  <c r="D79" i="21"/>
  <c r="C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D61" i="21"/>
  <c r="C61" i="21"/>
  <c r="E61" i="21" s="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I43" i="21"/>
  <c r="H43" i="21"/>
  <c r="G43" i="21"/>
  <c r="F43" i="21"/>
  <c r="E43" i="21"/>
  <c r="D43" i="21"/>
  <c r="C43" i="21"/>
  <c r="J43" i="21" s="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D24" i="21"/>
  <c r="C24" i="21"/>
  <c r="E24" i="21" s="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C257" i="20"/>
  <c r="C256" i="20"/>
  <c r="C255" i="20"/>
  <c r="C254" i="20"/>
  <c r="C252" i="20"/>
  <c r="C251" i="20"/>
  <c r="C250" i="20"/>
  <c r="C249" i="20"/>
  <c r="C247" i="20"/>
  <c r="C246" i="20"/>
  <c r="C245" i="20"/>
  <c r="C244" i="20"/>
  <c r="C242" i="20"/>
  <c r="C241" i="20"/>
  <c r="C240" i="20"/>
  <c r="C239" i="20"/>
  <c r="C237" i="20"/>
  <c r="C236" i="20"/>
  <c r="C235" i="20"/>
  <c r="B234" i="20"/>
  <c r="I231" i="20"/>
  <c r="H231" i="20"/>
  <c r="G231" i="20"/>
  <c r="F231" i="20"/>
  <c r="E231" i="20"/>
  <c r="D231" i="20"/>
  <c r="C231" i="20"/>
  <c r="J231" i="20" s="1"/>
  <c r="J230" i="20"/>
  <c r="J229" i="20"/>
  <c r="J228" i="20"/>
  <c r="J227" i="20"/>
  <c r="J226" i="20"/>
  <c r="J225" i="20"/>
  <c r="J224" i="20"/>
  <c r="J223" i="20"/>
  <c r="J222" i="20"/>
  <c r="J221" i="20"/>
  <c r="J220" i="20"/>
  <c r="J219" i="20"/>
  <c r="J218" i="20"/>
  <c r="J217" i="20"/>
  <c r="D212" i="20"/>
  <c r="C212" i="20"/>
  <c r="E212" i="20" s="1"/>
  <c r="E211" i="20"/>
  <c r="E210" i="20"/>
  <c r="E209" i="20"/>
  <c r="E208" i="20"/>
  <c r="E207" i="20"/>
  <c r="E206" i="20"/>
  <c r="E205" i="20"/>
  <c r="E204" i="20"/>
  <c r="E203" i="20"/>
  <c r="E202" i="20"/>
  <c r="E201" i="20"/>
  <c r="E200" i="20"/>
  <c r="E199" i="20"/>
  <c r="E198" i="20"/>
  <c r="AI193" i="20"/>
  <c r="AH193" i="20"/>
  <c r="AG193" i="20"/>
  <c r="AF193" i="20"/>
  <c r="AE193" i="20"/>
  <c r="AD193" i="20"/>
  <c r="AC193" i="20"/>
  <c r="AB193" i="20"/>
  <c r="AA193" i="20"/>
  <c r="Z193" i="20"/>
  <c r="Y193" i="20"/>
  <c r="X193" i="20"/>
  <c r="W193" i="20"/>
  <c r="V193" i="20"/>
  <c r="U193" i="20"/>
  <c r="T193" i="20"/>
  <c r="S193" i="20"/>
  <c r="R193" i="20"/>
  <c r="Q193" i="20"/>
  <c r="P193" i="20"/>
  <c r="O193" i="20"/>
  <c r="N193" i="20"/>
  <c r="M193" i="20"/>
  <c r="L193" i="20"/>
  <c r="K193" i="20"/>
  <c r="J193" i="20"/>
  <c r="I193" i="20"/>
  <c r="H193" i="20"/>
  <c r="G193" i="20"/>
  <c r="F193" i="20"/>
  <c r="E193" i="20"/>
  <c r="D193" i="20"/>
  <c r="AJ193" i="20" s="1"/>
  <c r="C193" i="20"/>
  <c r="AJ192" i="20"/>
  <c r="AJ191" i="20"/>
  <c r="AJ190" i="20"/>
  <c r="AJ189" i="20"/>
  <c r="AJ188" i="20"/>
  <c r="AJ187" i="20"/>
  <c r="AJ186" i="20"/>
  <c r="AJ185" i="20"/>
  <c r="AJ184" i="20"/>
  <c r="AJ183" i="20"/>
  <c r="AJ182" i="20"/>
  <c r="AJ181" i="20"/>
  <c r="AJ180" i="20"/>
  <c r="AJ179" i="20"/>
  <c r="N174" i="20"/>
  <c r="M174" i="20"/>
  <c r="L174" i="20"/>
  <c r="K174" i="20"/>
  <c r="J174" i="20"/>
  <c r="I174" i="20"/>
  <c r="H174" i="20"/>
  <c r="G174" i="20"/>
  <c r="F174" i="20"/>
  <c r="E174" i="20"/>
  <c r="D174" i="20"/>
  <c r="C174" i="20"/>
  <c r="O174" i="20" s="1"/>
  <c r="O173" i="20"/>
  <c r="O172" i="20"/>
  <c r="O171" i="20"/>
  <c r="O170" i="20"/>
  <c r="O169" i="20"/>
  <c r="O168" i="20"/>
  <c r="O167" i="20"/>
  <c r="O166" i="20"/>
  <c r="O165" i="20"/>
  <c r="O164" i="20"/>
  <c r="O163" i="20"/>
  <c r="O162" i="20"/>
  <c r="O161" i="20"/>
  <c r="O160" i="20"/>
  <c r="L155" i="20"/>
  <c r="K155" i="20"/>
  <c r="J155" i="20"/>
  <c r="I155" i="20"/>
  <c r="H155" i="20"/>
  <c r="G155" i="20"/>
  <c r="F155" i="20"/>
  <c r="E155" i="20"/>
  <c r="D155" i="20"/>
  <c r="C155" i="20"/>
  <c r="M155" i="20" s="1"/>
  <c r="M154" i="20"/>
  <c r="M153" i="20"/>
  <c r="M152" i="20"/>
  <c r="M151" i="20"/>
  <c r="M150" i="20"/>
  <c r="M149" i="20"/>
  <c r="M148" i="20"/>
  <c r="M147" i="20"/>
  <c r="M146" i="20"/>
  <c r="M145" i="20"/>
  <c r="M144" i="20"/>
  <c r="M143" i="20"/>
  <c r="M142" i="20"/>
  <c r="M141" i="20"/>
  <c r="E136" i="20"/>
  <c r="D136" i="20"/>
  <c r="C136" i="20"/>
  <c r="E135" i="20"/>
  <c r="E134" i="20"/>
  <c r="E133" i="20"/>
  <c r="E132" i="20"/>
  <c r="E131" i="20"/>
  <c r="E130" i="20"/>
  <c r="E129" i="20"/>
  <c r="E128" i="20"/>
  <c r="E127" i="20"/>
  <c r="E126" i="20"/>
  <c r="E125" i="20"/>
  <c r="E124" i="20"/>
  <c r="E123" i="20"/>
  <c r="E122" i="20"/>
  <c r="O117" i="20"/>
  <c r="N117" i="20"/>
  <c r="M117" i="20"/>
  <c r="L117" i="20"/>
  <c r="K117" i="20"/>
  <c r="J117" i="20"/>
  <c r="I117" i="20"/>
  <c r="H117" i="20"/>
  <c r="G117" i="20"/>
  <c r="F117" i="20"/>
  <c r="E117" i="20"/>
  <c r="D117" i="20"/>
  <c r="C117" i="20"/>
  <c r="P117" i="20" s="1"/>
  <c r="P116" i="20"/>
  <c r="P115" i="20"/>
  <c r="P114" i="20"/>
  <c r="P113" i="20"/>
  <c r="P112" i="20"/>
  <c r="P111" i="20"/>
  <c r="P110" i="20"/>
  <c r="P109" i="20"/>
  <c r="P108" i="20"/>
  <c r="P107" i="20"/>
  <c r="P106" i="20"/>
  <c r="P105" i="20"/>
  <c r="P104" i="20"/>
  <c r="P103" i="20"/>
  <c r="R98" i="20"/>
  <c r="Q98" i="20"/>
  <c r="P98" i="20"/>
  <c r="O98" i="20"/>
  <c r="N98" i="20"/>
  <c r="M98" i="20"/>
  <c r="L98" i="20"/>
  <c r="K98" i="20"/>
  <c r="J98" i="20"/>
  <c r="I98" i="20"/>
  <c r="H98" i="20"/>
  <c r="G98" i="20"/>
  <c r="F98" i="20"/>
  <c r="E98" i="20"/>
  <c r="D98" i="20"/>
  <c r="C98" i="20"/>
  <c r="S98" i="20" s="1"/>
  <c r="S97" i="20"/>
  <c r="S96" i="20"/>
  <c r="S95" i="20"/>
  <c r="S94" i="20"/>
  <c r="S93" i="20"/>
  <c r="S92" i="20"/>
  <c r="S91" i="20"/>
  <c r="S90" i="20"/>
  <c r="S89" i="20"/>
  <c r="S88" i="20"/>
  <c r="S87" i="20"/>
  <c r="S86" i="20"/>
  <c r="S85" i="20"/>
  <c r="S84" i="20"/>
  <c r="I79" i="20"/>
  <c r="H79" i="20"/>
  <c r="G79" i="20"/>
  <c r="F79" i="20"/>
  <c r="J79" i="20" s="1"/>
  <c r="E79" i="20"/>
  <c r="D79" i="20"/>
  <c r="C79" i="20"/>
  <c r="J78" i="20"/>
  <c r="J77" i="20"/>
  <c r="J76" i="20"/>
  <c r="J75" i="20"/>
  <c r="J74" i="20"/>
  <c r="J73" i="20"/>
  <c r="J72" i="20"/>
  <c r="J71" i="20"/>
  <c r="J70" i="20"/>
  <c r="J69" i="20"/>
  <c r="J68" i="20"/>
  <c r="J67" i="20"/>
  <c r="J66" i="20"/>
  <c r="J65" i="20"/>
  <c r="D61" i="20"/>
  <c r="C61" i="20"/>
  <c r="E61" i="20" s="1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I43" i="20"/>
  <c r="H43" i="20"/>
  <c r="G43" i="20"/>
  <c r="F43" i="20"/>
  <c r="E43" i="20"/>
  <c r="D43" i="20"/>
  <c r="C43" i="20"/>
  <c r="J43" i="20" s="1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D24" i="20"/>
  <c r="C24" i="20"/>
  <c r="E24" i="20" s="1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C257" i="18"/>
  <c r="C256" i="18"/>
  <c r="C255" i="18"/>
  <c r="C254" i="18"/>
  <c r="C252" i="18"/>
  <c r="C251" i="18"/>
  <c r="C250" i="18"/>
  <c r="C249" i="18"/>
  <c r="C247" i="18"/>
  <c r="C246" i="18"/>
  <c r="C245" i="18"/>
  <c r="C244" i="18"/>
  <c r="C242" i="18"/>
  <c r="C241" i="18"/>
  <c r="C240" i="18"/>
  <c r="C239" i="18"/>
  <c r="C237" i="18"/>
  <c r="C236" i="18"/>
  <c r="C235" i="18"/>
  <c r="B234" i="18"/>
  <c r="I231" i="18"/>
  <c r="H231" i="18"/>
  <c r="G231" i="18"/>
  <c r="F231" i="18"/>
  <c r="E231" i="18"/>
  <c r="D231" i="18"/>
  <c r="C231" i="18"/>
  <c r="J231" i="18" s="1"/>
  <c r="J230" i="18"/>
  <c r="J229" i="18"/>
  <c r="J228" i="18"/>
  <c r="J227" i="18"/>
  <c r="J226" i="18"/>
  <c r="J225" i="18"/>
  <c r="J224" i="18"/>
  <c r="J223" i="18"/>
  <c r="J222" i="18"/>
  <c r="J221" i="18"/>
  <c r="J220" i="18"/>
  <c r="J219" i="18"/>
  <c r="J218" i="18"/>
  <c r="J217" i="18"/>
  <c r="D212" i="18"/>
  <c r="C212" i="18"/>
  <c r="E212" i="18" s="1"/>
  <c r="E211" i="18"/>
  <c r="E210" i="18"/>
  <c r="E209" i="18"/>
  <c r="E208" i="18"/>
  <c r="E207" i="18"/>
  <c r="E206" i="18"/>
  <c r="E205" i="18"/>
  <c r="E204" i="18"/>
  <c r="E203" i="18"/>
  <c r="E202" i="18"/>
  <c r="E201" i="18"/>
  <c r="E200" i="18"/>
  <c r="E199" i="18"/>
  <c r="E198" i="18"/>
  <c r="AI193" i="18"/>
  <c r="AH193" i="18"/>
  <c r="AG193" i="18"/>
  <c r="AF193" i="18"/>
  <c r="AE193" i="18"/>
  <c r="AD193" i="18"/>
  <c r="AC193" i="18"/>
  <c r="AB193" i="18"/>
  <c r="AA193" i="18"/>
  <c r="Z193" i="18"/>
  <c r="Y193" i="18"/>
  <c r="X193" i="18"/>
  <c r="W193" i="18"/>
  <c r="V193" i="18"/>
  <c r="U193" i="18"/>
  <c r="T193" i="18"/>
  <c r="S193" i="18"/>
  <c r="R193" i="18"/>
  <c r="Q193" i="18"/>
  <c r="P193" i="18"/>
  <c r="O193" i="18"/>
  <c r="N193" i="18"/>
  <c r="M193" i="18"/>
  <c r="L193" i="18"/>
  <c r="K193" i="18"/>
  <c r="J193" i="18"/>
  <c r="I193" i="18"/>
  <c r="H193" i="18"/>
  <c r="G193" i="18"/>
  <c r="F193" i="18"/>
  <c r="E193" i="18"/>
  <c r="D193" i="18"/>
  <c r="AJ193" i="18" s="1"/>
  <c r="C193" i="18"/>
  <c r="AJ192" i="18"/>
  <c r="AJ191" i="18"/>
  <c r="AJ190" i="18"/>
  <c r="AJ189" i="18"/>
  <c r="AJ188" i="18"/>
  <c r="AJ187" i="18"/>
  <c r="AJ186" i="18"/>
  <c r="AJ185" i="18"/>
  <c r="AJ184" i="18"/>
  <c r="AJ183" i="18"/>
  <c r="AJ182" i="18"/>
  <c r="AJ181" i="18"/>
  <c r="AJ180" i="18"/>
  <c r="AJ179" i="18"/>
  <c r="N174" i="18"/>
  <c r="M174" i="18"/>
  <c r="L174" i="18"/>
  <c r="K174" i="18"/>
  <c r="J174" i="18"/>
  <c r="I174" i="18"/>
  <c r="H174" i="18"/>
  <c r="G174" i="18"/>
  <c r="F174" i="18"/>
  <c r="E174" i="18"/>
  <c r="D174" i="18"/>
  <c r="C174" i="18"/>
  <c r="O174" i="18" s="1"/>
  <c r="O173" i="18"/>
  <c r="O172" i="18"/>
  <c r="O171" i="18"/>
  <c r="O170" i="18"/>
  <c r="O169" i="18"/>
  <c r="O168" i="18"/>
  <c r="O167" i="18"/>
  <c r="O166" i="18"/>
  <c r="O165" i="18"/>
  <c r="O164" i="18"/>
  <c r="O163" i="18"/>
  <c r="O162" i="18"/>
  <c r="O161" i="18"/>
  <c r="O160" i="18"/>
  <c r="L155" i="18"/>
  <c r="K155" i="18"/>
  <c r="J155" i="18"/>
  <c r="I155" i="18"/>
  <c r="H155" i="18"/>
  <c r="G155" i="18"/>
  <c r="F155" i="18"/>
  <c r="E155" i="18"/>
  <c r="D155" i="18"/>
  <c r="C155" i="18"/>
  <c r="M155" i="18" s="1"/>
  <c r="M154" i="18"/>
  <c r="M153" i="18"/>
  <c r="M152" i="18"/>
  <c r="M151" i="18"/>
  <c r="M150" i="18"/>
  <c r="M149" i="18"/>
  <c r="M148" i="18"/>
  <c r="M147" i="18"/>
  <c r="M146" i="18"/>
  <c r="M145" i="18"/>
  <c r="M144" i="18"/>
  <c r="M143" i="18"/>
  <c r="M142" i="18"/>
  <c r="M141" i="18"/>
  <c r="E136" i="18"/>
  <c r="D136" i="18"/>
  <c r="C136" i="18"/>
  <c r="E135" i="18"/>
  <c r="E134" i="18"/>
  <c r="E133" i="18"/>
  <c r="E132" i="18"/>
  <c r="E131" i="18"/>
  <c r="E130" i="18"/>
  <c r="E129" i="18"/>
  <c r="E128" i="18"/>
  <c r="E127" i="18"/>
  <c r="E126" i="18"/>
  <c r="E125" i="18"/>
  <c r="E124" i="18"/>
  <c r="E123" i="18"/>
  <c r="E122" i="18"/>
  <c r="O117" i="18"/>
  <c r="N117" i="18"/>
  <c r="M117" i="18"/>
  <c r="L117" i="18"/>
  <c r="K117" i="18"/>
  <c r="J117" i="18"/>
  <c r="I117" i="18"/>
  <c r="H117" i="18"/>
  <c r="G117" i="18"/>
  <c r="F117" i="18"/>
  <c r="E117" i="18"/>
  <c r="D117" i="18"/>
  <c r="C117" i="18"/>
  <c r="P117" i="18" s="1"/>
  <c r="P116" i="18"/>
  <c r="P115" i="18"/>
  <c r="P114" i="18"/>
  <c r="P113" i="18"/>
  <c r="P112" i="18"/>
  <c r="P111" i="18"/>
  <c r="P110" i="18"/>
  <c r="P109" i="18"/>
  <c r="P108" i="18"/>
  <c r="P107" i="18"/>
  <c r="P106" i="18"/>
  <c r="P105" i="18"/>
  <c r="P104" i="18"/>
  <c r="P103" i="18"/>
  <c r="R98" i="18"/>
  <c r="Q98" i="18"/>
  <c r="P98" i="18"/>
  <c r="O98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S98" i="18" s="1"/>
  <c r="S97" i="18"/>
  <c r="S96" i="18"/>
  <c r="S95" i="18"/>
  <c r="S94" i="18"/>
  <c r="S93" i="18"/>
  <c r="S92" i="18"/>
  <c r="S91" i="18"/>
  <c r="S90" i="18"/>
  <c r="S89" i="18"/>
  <c r="S88" i="18"/>
  <c r="S87" i="18"/>
  <c r="S86" i="18"/>
  <c r="S85" i="18"/>
  <c r="S84" i="18"/>
  <c r="I79" i="18"/>
  <c r="H79" i="18"/>
  <c r="G79" i="18"/>
  <c r="F79" i="18"/>
  <c r="J79" i="18" s="1"/>
  <c r="E79" i="18"/>
  <c r="D79" i="18"/>
  <c r="C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5" i="18"/>
  <c r="D61" i="18"/>
  <c r="C61" i="18"/>
  <c r="E61" i="18" s="1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I43" i="18"/>
  <c r="H43" i="18"/>
  <c r="G43" i="18"/>
  <c r="F43" i="18"/>
  <c r="E43" i="18"/>
  <c r="D43" i="18"/>
  <c r="C43" i="18"/>
  <c r="J43" i="18" s="1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E24" i="18"/>
  <c r="D24" i="18"/>
  <c r="C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C257" i="17"/>
  <c r="C256" i="17"/>
  <c r="C255" i="17"/>
  <c r="C254" i="17"/>
  <c r="C252" i="17"/>
  <c r="C251" i="17"/>
  <c r="C250" i="17"/>
  <c r="C249" i="17"/>
  <c r="C247" i="17"/>
  <c r="C246" i="17"/>
  <c r="C245" i="17"/>
  <c r="C244" i="17"/>
  <c r="C242" i="17"/>
  <c r="C241" i="17"/>
  <c r="C240" i="17"/>
  <c r="C239" i="17"/>
  <c r="C237" i="17"/>
  <c r="C236" i="17"/>
  <c r="C235" i="17"/>
  <c r="B234" i="17"/>
  <c r="I231" i="17"/>
  <c r="H231" i="17"/>
  <c r="G231" i="17"/>
  <c r="F231" i="17"/>
  <c r="E231" i="17"/>
  <c r="D231" i="17"/>
  <c r="C231" i="17"/>
  <c r="J231" i="17" s="1"/>
  <c r="J230" i="17"/>
  <c r="J229" i="17"/>
  <c r="J228" i="17"/>
  <c r="J227" i="17"/>
  <c r="J226" i="17"/>
  <c r="J225" i="17"/>
  <c r="J224" i="17"/>
  <c r="J223" i="17"/>
  <c r="J222" i="17"/>
  <c r="J221" i="17"/>
  <c r="J220" i="17"/>
  <c r="J219" i="17"/>
  <c r="J218" i="17"/>
  <c r="J217" i="17"/>
  <c r="D212" i="17"/>
  <c r="C212" i="17"/>
  <c r="E212" i="17" s="1"/>
  <c r="E211" i="17"/>
  <c r="E210" i="17"/>
  <c r="E209" i="17"/>
  <c r="E208" i="17"/>
  <c r="E207" i="17"/>
  <c r="E206" i="17"/>
  <c r="E205" i="17"/>
  <c r="E204" i="17"/>
  <c r="E203" i="17"/>
  <c r="E202" i="17"/>
  <c r="E201" i="17"/>
  <c r="E200" i="17"/>
  <c r="E199" i="17"/>
  <c r="E198" i="17"/>
  <c r="AI193" i="17"/>
  <c r="AH193" i="17"/>
  <c r="AG193" i="17"/>
  <c r="AF193" i="17"/>
  <c r="AE193" i="17"/>
  <c r="AD193" i="17"/>
  <c r="AC193" i="17"/>
  <c r="AB193" i="17"/>
  <c r="AA193" i="17"/>
  <c r="Z193" i="17"/>
  <c r="Y193" i="17"/>
  <c r="X193" i="17"/>
  <c r="W193" i="17"/>
  <c r="V193" i="17"/>
  <c r="U193" i="17"/>
  <c r="T193" i="17"/>
  <c r="S193" i="17"/>
  <c r="R193" i="17"/>
  <c r="Q193" i="17"/>
  <c r="P193" i="17"/>
  <c r="O193" i="17"/>
  <c r="N193" i="17"/>
  <c r="M193" i="17"/>
  <c r="L193" i="17"/>
  <c r="K193" i="17"/>
  <c r="J193" i="17"/>
  <c r="I193" i="17"/>
  <c r="H193" i="17"/>
  <c r="G193" i="17"/>
  <c r="F193" i="17"/>
  <c r="E193" i="17"/>
  <c r="D193" i="17"/>
  <c r="AJ193" i="17" s="1"/>
  <c r="C193" i="17"/>
  <c r="AJ192" i="17"/>
  <c r="AJ191" i="17"/>
  <c r="AJ190" i="17"/>
  <c r="AJ189" i="17"/>
  <c r="AJ188" i="17"/>
  <c r="AJ187" i="17"/>
  <c r="AJ186" i="17"/>
  <c r="AJ185" i="17"/>
  <c r="AJ184" i="17"/>
  <c r="AJ183" i="17"/>
  <c r="AJ182" i="17"/>
  <c r="AJ181" i="17"/>
  <c r="AJ180" i="17"/>
  <c r="AJ179" i="17"/>
  <c r="N174" i="17"/>
  <c r="M174" i="17"/>
  <c r="L174" i="17"/>
  <c r="K174" i="17"/>
  <c r="J174" i="17"/>
  <c r="I174" i="17"/>
  <c r="H174" i="17"/>
  <c r="G174" i="17"/>
  <c r="F174" i="17"/>
  <c r="E174" i="17"/>
  <c r="D174" i="17"/>
  <c r="C174" i="17"/>
  <c r="O174" i="17" s="1"/>
  <c r="O173" i="17"/>
  <c r="O172" i="17"/>
  <c r="O171" i="17"/>
  <c r="O170" i="17"/>
  <c r="O169" i="17"/>
  <c r="O168" i="17"/>
  <c r="O167" i="17"/>
  <c r="O166" i="17"/>
  <c r="O165" i="17"/>
  <c r="O164" i="17"/>
  <c r="O163" i="17"/>
  <c r="O162" i="17"/>
  <c r="O161" i="17"/>
  <c r="O160" i="17"/>
  <c r="L155" i="17"/>
  <c r="K155" i="17"/>
  <c r="J155" i="17"/>
  <c r="I155" i="17"/>
  <c r="H155" i="17"/>
  <c r="G155" i="17"/>
  <c r="F155" i="17"/>
  <c r="E155" i="17"/>
  <c r="D155" i="17"/>
  <c r="C155" i="17"/>
  <c r="M155" i="17" s="1"/>
  <c r="M154" i="17"/>
  <c r="M153" i="17"/>
  <c r="M152" i="17"/>
  <c r="M151" i="17"/>
  <c r="M150" i="17"/>
  <c r="M149" i="17"/>
  <c r="M148" i="17"/>
  <c r="M147" i="17"/>
  <c r="M146" i="17"/>
  <c r="M145" i="17"/>
  <c r="M144" i="17"/>
  <c r="M143" i="17"/>
  <c r="M142" i="17"/>
  <c r="M141" i="17"/>
  <c r="E136" i="17"/>
  <c r="D136" i="17"/>
  <c r="C136" i="17"/>
  <c r="E135" i="17"/>
  <c r="E134" i="17"/>
  <c r="E133" i="17"/>
  <c r="E132" i="17"/>
  <c r="E131" i="17"/>
  <c r="E130" i="17"/>
  <c r="E129" i="17"/>
  <c r="E128" i="17"/>
  <c r="E127" i="17"/>
  <c r="E126" i="17"/>
  <c r="E125" i="17"/>
  <c r="E124" i="17"/>
  <c r="E123" i="17"/>
  <c r="E122" i="17"/>
  <c r="O117" i="17"/>
  <c r="N117" i="17"/>
  <c r="M117" i="17"/>
  <c r="L117" i="17"/>
  <c r="K117" i="17"/>
  <c r="J117" i="17"/>
  <c r="I117" i="17"/>
  <c r="H117" i="17"/>
  <c r="G117" i="17"/>
  <c r="F117" i="17"/>
  <c r="E117" i="17"/>
  <c r="D117" i="17"/>
  <c r="C117" i="17"/>
  <c r="P117" i="17" s="1"/>
  <c r="P116" i="17"/>
  <c r="P115" i="17"/>
  <c r="P114" i="17"/>
  <c r="P113" i="17"/>
  <c r="P112" i="17"/>
  <c r="P111" i="17"/>
  <c r="P110" i="17"/>
  <c r="P109" i="17"/>
  <c r="P108" i="17"/>
  <c r="P107" i="17"/>
  <c r="P106" i="17"/>
  <c r="P105" i="17"/>
  <c r="P104" i="17"/>
  <c r="P103" i="17"/>
  <c r="R98" i="17"/>
  <c r="Q98" i="17"/>
  <c r="P98" i="17"/>
  <c r="O98" i="17"/>
  <c r="N98" i="17"/>
  <c r="M98" i="17"/>
  <c r="L98" i="17"/>
  <c r="K98" i="17"/>
  <c r="J98" i="17"/>
  <c r="I98" i="17"/>
  <c r="H98" i="17"/>
  <c r="G98" i="17"/>
  <c r="F98" i="17"/>
  <c r="E98" i="17"/>
  <c r="D98" i="17"/>
  <c r="C98" i="17"/>
  <c r="S98" i="17" s="1"/>
  <c r="S97" i="17"/>
  <c r="S96" i="17"/>
  <c r="S95" i="17"/>
  <c r="S94" i="17"/>
  <c r="S93" i="17"/>
  <c r="S92" i="17"/>
  <c r="S91" i="17"/>
  <c r="S90" i="17"/>
  <c r="S89" i="17"/>
  <c r="S88" i="17"/>
  <c r="S87" i="17"/>
  <c r="S86" i="17"/>
  <c r="S85" i="17"/>
  <c r="S84" i="17"/>
  <c r="I79" i="17"/>
  <c r="H79" i="17"/>
  <c r="G79" i="17"/>
  <c r="F79" i="17"/>
  <c r="J79" i="17" s="1"/>
  <c r="E79" i="17"/>
  <c r="D79" i="17"/>
  <c r="C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D61" i="17"/>
  <c r="C61" i="17"/>
  <c r="E61" i="17" s="1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I43" i="17"/>
  <c r="H43" i="17"/>
  <c r="G43" i="17"/>
  <c r="F43" i="17"/>
  <c r="E43" i="17"/>
  <c r="D43" i="17"/>
  <c r="C43" i="17"/>
  <c r="J43" i="17" s="1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D24" i="17"/>
  <c r="C24" i="17"/>
  <c r="E24" i="17" s="1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C257" i="16"/>
  <c r="C256" i="16"/>
  <c r="C255" i="16"/>
  <c r="C254" i="16"/>
  <c r="C252" i="16"/>
  <c r="C251" i="16"/>
  <c r="C250" i="16"/>
  <c r="C249" i="16"/>
  <c r="C247" i="16"/>
  <c r="C246" i="16"/>
  <c r="C245" i="16"/>
  <c r="C244" i="16"/>
  <c r="C242" i="16"/>
  <c r="C241" i="16"/>
  <c r="C240" i="16"/>
  <c r="C239" i="16"/>
  <c r="C237" i="16"/>
  <c r="C236" i="16"/>
  <c r="C235" i="16"/>
  <c r="B234" i="16"/>
  <c r="I231" i="16"/>
  <c r="H231" i="16"/>
  <c r="G231" i="16"/>
  <c r="F231" i="16"/>
  <c r="E231" i="16"/>
  <c r="D231" i="16"/>
  <c r="C231" i="16"/>
  <c r="J231" i="16" s="1"/>
  <c r="J230" i="16"/>
  <c r="J229" i="16"/>
  <c r="J228" i="16"/>
  <c r="J227" i="16"/>
  <c r="J226" i="16"/>
  <c r="J225" i="16"/>
  <c r="J224" i="16"/>
  <c r="J223" i="16"/>
  <c r="J222" i="16"/>
  <c r="J221" i="16"/>
  <c r="J220" i="16"/>
  <c r="J219" i="16"/>
  <c r="J218" i="16"/>
  <c r="J217" i="16"/>
  <c r="D212" i="16"/>
  <c r="C212" i="16"/>
  <c r="E212" i="16" s="1"/>
  <c r="E211" i="16"/>
  <c r="E210" i="16"/>
  <c r="E209" i="16"/>
  <c r="E208" i="16"/>
  <c r="E207" i="16"/>
  <c r="E206" i="16"/>
  <c r="E205" i="16"/>
  <c r="E204" i="16"/>
  <c r="E203" i="16"/>
  <c r="E202" i="16"/>
  <c r="E201" i="16"/>
  <c r="E200" i="16"/>
  <c r="E199" i="16"/>
  <c r="E198" i="16"/>
  <c r="AI193" i="16"/>
  <c r="AH193" i="16"/>
  <c r="AG193" i="16"/>
  <c r="AF193" i="16"/>
  <c r="AE193" i="16"/>
  <c r="AD193" i="16"/>
  <c r="AC193" i="16"/>
  <c r="AB193" i="16"/>
  <c r="AA193" i="16"/>
  <c r="Z193" i="16"/>
  <c r="Y193" i="16"/>
  <c r="X193" i="16"/>
  <c r="W193" i="16"/>
  <c r="V193" i="16"/>
  <c r="U193" i="16"/>
  <c r="T193" i="16"/>
  <c r="S193" i="16"/>
  <c r="R193" i="16"/>
  <c r="Q193" i="16"/>
  <c r="P193" i="16"/>
  <c r="O193" i="16"/>
  <c r="N193" i="16"/>
  <c r="M193" i="16"/>
  <c r="L193" i="16"/>
  <c r="K193" i="16"/>
  <c r="J193" i="16"/>
  <c r="I193" i="16"/>
  <c r="H193" i="16"/>
  <c r="G193" i="16"/>
  <c r="F193" i="16"/>
  <c r="E193" i="16"/>
  <c r="D193" i="16"/>
  <c r="AJ193" i="16" s="1"/>
  <c r="C193" i="16"/>
  <c r="AJ192" i="16"/>
  <c r="AJ191" i="16"/>
  <c r="AJ190" i="16"/>
  <c r="AJ189" i="16"/>
  <c r="AJ188" i="16"/>
  <c r="AJ187" i="16"/>
  <c r="AJ186" i="16"/>
  <c r="AJ185" i="16"/>
  <c r="AJ184" i="16"/>
  <c r="AJ183" i="16"/>
  <c r="AJ182" i="16"/>
  <c r="AJ181" i="16"/>
  <c r="AJ180" i="16"/>
  <c r="AJ179" i="16"/>
  <c r="N174" i="16"/>
  <c r="M174" i="16"/>
  <c r="L174" i="16"/>
  <c r="K174" i="16"/>
  <c r="J174" i="16"/>
  <c r="I174" i="16"/>
  <c r="H174" i="16"/>
  <c r="G174" i="16"/>
  <c r="F174" i="16"/>
  <c r="E174" i="16"/>
  <c r="D174" i="16"/>
  <c r="C174" i="16"/>
  <c r="O174" i="16" s="1"/>
  <c r="O173" i="16"/>
  <c r="O172" i="16"/>
  <c r="O171" i="16"/>
  <c r="O170" i="16"/>
  <c r="O169" i="16"/>
  <c r="O168" i="16"/>
  <c r="O167" i="16"/>
  <c r="O166" i="16"/>
  <c r="O165" i="16"/>
  <c r="O164" i="16"/>
  <c r="O163" i="16"/>
  <c r="O162" i="16"/>
  <c r="O161" i="16"/>
  <c r="O160" i="16"/>
  <c r="L155" i="16"/>
  <c r="K155" i="16"/>
  <c r="J155" i="16"/>
  <c r="I155" i="16"/>
  <c r="H155" i="16"/>
  <c r="G155" i="16"/>
  <c r="F155" i="16"/>
  <c r="E155" i="16"/>
  <c r="D155" i="16"/>
  <c r="C155" i="16"/>
  <c r="M155" i="16" s="1"/>
  <c r="M154" i="16"/>
  <c r="M153" i="16"/>
  <c r="M152" i="16"/>
  <c r="M151" i="16"/>
  <c r="M150" i="16"/>
  <c r="M149" i="16"/>
  <c r="M148" i="16"/>
  <c r="M147" i="16"/>
  <c r="M146" i="16"/>
  <c r="M145" i="16"/>
  <c r="M144" i="16"/>
  <c r="M143" i="16"/>
  <c r="M142" i="16"/>
  <c r="M141" i="16"/>
  <c r="E136" i="16"/>
  <c r="D136" i="16"/>
  <c r="C136" i="16"/>
  <c r="E135" i="16"/>
  <c r="E134" i="16"/>
  <c r="E133" i="16"/>
  <c r="E132" i="16"/>
  <c r="E131" i="16"/>
  <c r="E130" i="16"/>
  <c r="E129" i="16"/>
  <c r="E128" i="16"/>
  <c r="E127" i="16"/>
  <c r="E126" i="16"/>
  <c r="E125" i="16"/>
  <c r="E124" i="16"/>
  <c r="E123" i="16"/>
  <c r="E122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P117" i="16" s="1"/>
  <c r="P116" i="16"/>
  <c r="P115" i="16"/>
  <c r="P114" i="16"/>
  <c r="P113" i="16"/>
  <c r="P112" i="16"/>
  <c r="P111" i="16"/>
  <c r="P110" i="16"/>
  <c r="P109" i="16"/>
  <c r="P108" i="16"/>
  <c r="P107" i="16"/>
  <c r="P106" i="16"/>
  <c r="P105" i="16"/>
  <c r="P104" i="16"/>
  <c r="P103" i="16"/>
  <c r="R98" i="16"/>
  <c r="Q98" i="16"/>
  <c r="P98" i="16"/>
  <c r="O98" i="16"/>
  <c r="N98" i="16"/>
  <c r="M98" i="16"/>
  <c r="L98" i="16"/>
  <c r="K98" i="16"/>
  <c r="J98" i="16"/>
  <c r="I98" i="16"/>
  <c r="H98" i="16"/>
  <c r="G98" i="16"/>
  <c r="F98" i="16"/>
  <c r="E98" i="16"/>
  <c r="D98" i="16"/>
  <c r="C98" i="16"/>
  <c r="S98" i="16" s="1"/>
  <c r="S97" i="16"/>
  <c r="S96" i="16"/>
  <c r="S95" i="16"/>
  <c r="S94" i="16"/>
  <c r="S93" i="16"/>
  <c r="S92" i="16"/>
  <c r="S91" i="16"/>
  <c r="S90" i="16"/>
  <c r="S89" i="16"/>
  <c r="S88" i="16"/>
  <c r="S87" i="16"/>
  <c r="S86" i="16"/>
  <c r="S85" i="16"/>
  <c r="S84" i="16"/>
  <c r="I79" i="16"/>
  <c r="H79" i="16"/>
  <c r="G79" i="16"/>
  <c r="F79" i="16"/>
  <c r="J79" i="16" s="1"/>
  <c r="E79" i="16"/>
  <c r="D79" i="16"/>
  <c r="C79" i="16"/>
  <c r="J78" i="16"/>
  <c r="J77" i="16"/>
  <c r="J76" i="16"/>
  <c r="J75" i="16"/>
  <c r="J74" i="16"/>
  <c r="J73" i="16"/>
  <c r="J72" i="16"/>
  <c r="J71" i="16"/>
  <c r="J70" i="16"/>
  <c r="J69" i="16"/>
  <c r="J68" i="16"/>
  <c r="J67" i="16"/>
  <c r="J66" i="16"/>
  <c r="J65" i="16"/>
  <c r="D61" i="16"/>
  <c r="C61" i="16"/>
  <c r="E61" i="16" s="1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I43" i="16"/>
  <c r="H43" i="16"/>
  <c r="G43" i="16"/>
  <c r="F43" i="16"/>
  <c r="E43" i="16"/>
  <c r="D43" i="16"/>
  <c r="C43" i="16"/>
  <c r="J43" i="16" s="1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E24" i="16"/>
  <c r="D24" i="16"/>
  <c r="C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C257" i="15"/>
  <c r="C256" i="15"/>
  <c r="C255" i="15"/>
  <c r="C254" i="15"/>
  <c r="C252" i="15"/>
  <c r="C251" i="15"/>
  <c r="C250" i="15"/>
  <c r="C249" i="15"/>
  <c r="C247" i="15"/>
  <c r="C246" i="15"/>
  <c r="C245" i="15"/>
  <c r="C244" i="15"/>
  <c r="C242" i="15"/>
  <c r="C241" i="15"/>
  <c r="C240" i="15"/>
  <c r="C239" i="15"/>
  <c r="C237" i="15"/>
  <c r="C236" i="15"/>
  <c r="C235" i="15"/>
  <c r="B234" i="15"/>
  <c r="I231" i="15"/>
  <c r="H231" i="15"/>
  <c r="G231" i="15"/>
  <c r="F231" i="15"/>
  <c r="E231" i="15"/>
  <c r="D231" i="15"/>
  <c r="C231" i="15"/>
  <c r="J231" i="15" s="1"/>
  <c r="J230" i="15"/>
  <c r="J229" i="15"/>
  <c r="J228" i="15"/>
  <c r="J227" i="15"/>
  <c r="J226" i="15"/>
  <c r="J225" i="15"/>
  <c r="J224" i="15"/>
  <c r="J223" i="15"/>
  <c r="J222" i="15"/>
  <c r="J221" i="15"/>
  <c r="J220" i="15"/>
  <c r="J219" i="15"/>
  <c r="J218" i="15"/>
  <c r="J217" i="15"/>
  <c r="D212" i="15"/>
  <c r="C212" i="15"/>
  <c r="E212" i="15" s="1"/>
  <c r="E211" i="15"/>
  <c r="E210" i="15"/>
  <c r="E209" i="15"/>
  <c r="E208" i="15"/>
  <c r="E207" i="15"/>
  <c r="E206" i="15"/>
  <c r="E205" i="15"/>
  <c r="E204" i="15"/>
  <c r="E203" i="15"/>
  <c r="E202" i="15"/>
  <c r="E201" i="15"/>
  <c r="E200" i="15"/>
  <c r="E199" i="15"/>
  <c r="E198" i="15"/>
  <c r="AI193" i="15"/>
  <c r="AH193" i="15"/>
  <c r="AG193" i="15"/>
  <c r="AF193" i="15"/>
  <c r="AE193" i="15"/>
  <c r="AD193" i="15"/>
  <c r="AC193" i="15"/>
  <c r="AB193" i="15"/>
  <c r="AA193" i="15"/>
  <c r="Z193" i="15"/>
  <c r="Y193" i="15"/>
  <c r="X193" i="15"/>
  <c r="W193" i="15"/>
  <c r="V193" i="15"/>
  <c r="U193" i="15"/>
  <c r="T193" i="15"/>
  <c r="S193" i="15"/>
  <c r="R193" i="15"/>
  <c r="Q193" i="15"/>
  <c r="P193" i="15"/>
  <c r="O193" i="15"/>
  <c r="N193" i="15"/>
  <c r="M193" i="15"/>
  <c r="L193" i="15"/>
  <c r="K193" i="15"/>
  <c r="J193" i="15"/>
  <c r="I193" i="15"/>
  <c r="H193" i="15"/>
  <c r="G193" i="15"/>
  <c r="F193" i="15"/>
  <c r="E193" i="15"/>
  <c r="D193" i="15"/>
  <c r="C193" i="15"/>
  <c r="AJ193" i="15" s="1"/>
  <c r="AJ192" i="15"/>
  <c r="AJ191" i="15"/>
  <c r="AJ190" i="15"/>
  <c r="AJ189" i="15"/>
  <c r="AJ188" i="15"/>
  <c r="AJ187" i="15"/>
  <c r="AJ186" i="15"/>
  <c r="AJ185" i="15"/>
  <c r="AJ184" i="15"/>
  <c r="AJ183" i="15"/>
  <c r="AJ182" i="15"/>
  <c r="AJ181" i="15"/>
  <c r="AJ180" i="15"/>
  <c r="AJ179" i="15"/>
  <c r="N174" i="15"/>
  <c r="M174" i="15"/>
  <c r="L174" i="15"/>
  <c r="K174" i="15"/>
  <c r="J174" i="15"/>
  <c r="I174" i="15"/>
  <c r="H174" i="15"/>
  <c r="G174" i="15"/>
  <c r="F174" i="15"/>
  <c r="E174" i="15"/>
  <c r="D174" i="15"/>
  <c r="C174" i="15"/>
  <c r="O174" i="15" s="1"/>
  <c r="O173" i="15"/>
  <c r="O172" i="15"/>
  <c r="O171" i="15"/>
  <c r="O170" i="15"/>
  <c r="O169" i="15"/>
  <c r="O168" i="15"/>
  <c r="O167" i="15"/>
  <c r="O166" i="15"/>
  <c r="O165" i="15"/>
  <c r="O164" i="15"/>
  <c r="O163" i="15"/>
  <c r="O162" i="15"/>
  <c r="O161" i="15"/>
  <c r="O160" i="15"/>
  <c r="L155" i="15"/>
  <c r="K155" i="15"/>
  <c r="J155" i="15"/>
  <c r="I155" i="15"/>
  <c r="H155" i="15"/>
  <c r="G155" i="15"/>
  <c r="F155" i="15"/>
  <c r="E155" i="15"/>
  <c r="D155" i="15"/>
  <c r="C155" i="15"/>
  <c r="M155" i="15" s="1"/>
  <c r="M154" i="15"/>
  <c r="M153" i="15"/>
  <c r="M152" i="15"/>
  <c r="M151" i="15"/>
  <c r="M150" i="15"/>
  <c r="M149" i="15"/>
  <c r="M148" i="15"/>
  <c r="M147" i="15"/>
  <c r="M146" i="15"/>
  <c r="M145" i="15"/>
  <c r="M144" i="15"/>
  <c r="M143" i="15"/>
  <c r="M142" i="15"/>
  <c r="M141" i="15"/>
  <c r="D136" i="15"/>
  <c r="C136" i="15"/>
  <c r="E136" i="15" s="1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O117" i="15"/>
  <c r="N117" i="15"/>
  <c r="M117" i="15"/>
  <c r="L117" i="15"/>
  <c r="K117" i="15"/>
  <c r="J117" i="15"/>
  <c r="I117" i="15"/>
  <c r="H117" i="15"/>
  <c r="G117" i="15"/>
  <c r="F117" i="15"/>
  <c r="E117" i="15"/>
  <c r="D117" i="15"/>
  <c r="C117" i="15"/>
  <c r="P117" i="15" s="1"/>
  <c r="P116" i="15"/>
  <c r="P115" i="15"/>
  <c r="P114" i="15"/>
  <c r="P113" i="15"/>
  <c r="P112" i="15"/>
  <c r="P111" i="15"/>
  <c r="P110" i="15"/>
  <c r="P109" i="15"/>
  <c r="P108" i="15"/>
  <c r="P107" i="15"/>
  <c r="P106" i="15"/>
  <c r="P105" i="15"/>
  <c r="P104" i="15"/>
  <c r="P103" i="15"/>
  <c r="R98" i="15"/>
  <c r="Q98" i="15"/>
  <c r="P98" i="15"/>
  <c r="O98" i="15"/>
  <c r="N98" i="15"/>
  <c r="M98" i="15"/>
  <c r="L98" i="15"/>
  <c r="K98" i="15"/>
  <c r="J98" i="15"/>
  <c r="I98" i="15"/>
  <c r="H98" i="15"/>
  <c r="G98" i="15"/>
  <c r="F98" i="15"/>
  <c r="E98" i="15"/>
  <c r="D98" i="15"/>
  <c r="C98" i="15"/>
  <c r="S98" i="15" s="1"/>
  <c r="S97" i="15"/>
  <c r="S96" i="15"/>
  <c r="S95" i="15"/>
  <c r="S94" i="15"/>
  <c r="S93" i="15"/>
  <c r="S92" i="15"/>
  <c r="S91" i="15"/>
  <c r="S90" i="15"/>
  <c r="S89" i="15"/>
  <c r="S88" i="15"/>
  <c r="S87" i="15"/>
  <c r="S86" i="15"/>
  <c r="S85" i="15"/>
  <c r="S84" i="15"/>
  <c r="I79" i="15"/>
  <c r="H79" i="15"/>
  <c r="G79" i="15"/>
  <c r="F79" i="15"/>
  <c r="E79" i="15"/>
  <c r="D79" i="15"/>
  <c r="C79" i="15"/>
  <c r="J79" i="15" s="1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D61" i="15"/>
  <c r="C61" i="15"/>
  <c r="E61" i="15" s="1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I43" i="15"/>
  <c r="H43" i="15"/>
  <c r="G43" i="15"/>
  <c r="F43" i="15"/>
  <c r="E43" i="15"/>
  <c r="D43" i="15"/>
  <c r="C43" i="15"/>
  <c r="J43" i="15" s="1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D24" i="15"/>
  <c r="C24" i="15"/>
  <c r="E24" i="15" s="1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C257" i="13"/>
  <c r="C256" i="13"/>
  <c r="C255" i="13"/>
  <c r="C254" i="13"/>
  <c r="C252" i="13"/>
  <c r="C251" i="13"/>
  <c r="C250" i="13"/>
  <c r="C249" i="13"/>
  <c r="C247" i="13"/>
  <c r="C246" i="13"/>
  <c r="C245" i="13"/>
  <c r="C244" i="13"/>
  <c r="C242" i="13"/>
  <c r="C241" i="13"/>
  <c r="C240" i="13"/>
  <c r="C239" i="13"/>
  <c r="C237" i="13"/>
  <c r="C236" i="13"/>
  <c r="C235" i="13"/>
  <c r="B234" i="13"/>
  <c r="I231" i="13"/>
  <c r="H231" i="13"/>
  <c r="G231" i="13"/>
  <c r="F231" i="13"/>
  <c r="E231" i="13"/>
  <c r="J231" i="13" s="1"/>
  <c r="D231" i="13"/>
  <c r="C231" i="13"/>
  <c r="J230" i="13"/>
  <c r="J229" i="13"/>
  <c r="J228" i="13"/>
  <c r="J227" i="13"/>
  <c r="J226" i="13"/>
  <c r="J225" i="13"/>
  <c r="J224" i="13"/>
  <c r="J223" i="13"/>
  <c r="J222" i="13"/>
  <c r="J221" i="13"/>
  <c r="J220" i="13"/>
  <c r="J219" i="13"/>
  <c r="J218" i="13"/>
  <c r="J217" i="13"/>
  <c r="D212" i="13"/>
  <c r="C212" i="13"/>
  <c r="E212" i="13" s="1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AI193" i="13"/>
  <c r="AH193" i="13"/>
  <c r="AG193" i="13"/>
  <c r="AF193" i="13"/>
  <c r="AE193" i="13"/>
  <c r="AD193" i="13"/>
  <c r="AC193" i="13"/>
  <c r="AB193" i="13"/>
  <c r="AA193" i="13"/>
  <c r="Z193" i="13"/>
  <c r="Y193" i="13"/>
  <c r="X193" i="13"/>
  <c r="W193" i="13"/>
  <c r="V193" i="13"/>
  <c r="U193" i="13"/>
  <c r="T193" i="13"/>
  <c r="S193" i="13"/>
  <c r="R193" i="13"/>
  <c r="Q193" i="13"/>
  <c r="P193" i="13"/>
  <c r="O193" i="13"/>
  <c r="N193" i="13"/>
  <c r="M193" i="13"/>
  <c r="L193" i="13"/>
  <c r="K193" i="13"/>
  <c r="J193" i="13"/>
  <c r="I193" i="13"/>
  <c r="H193" i="13"/>
  <c r="G193" i="13"/>
  <c r="F193" i="13"/>
  <c r="E193" i="13"/>
  <c r="D193" i="13"/>
  <c r="C193" i="13"/>
  <c r="AJ193" i="13" s="1"/>
  <c r="AJ192" i="13"/>
  <c r="AJ191" i="13"/>
  <c r="AJ190" i="13"/>
  <c r="AJ189" i="13"/>
  <c r="AJ188" i="13"/>
  <c r="AJ187" i="13"/>
  <c r="AJ186" i="13"/>
  <c r="AJ185" i="13"/>
  <c r="AJ184" i="13"/>
  <c r="AJ183" i="13"/>
  <c r="AJ182" i="13"/>
  <c r="AJ181" i="13"/>
  <c r="AJ180" i="13"/>
  <c r="AJ179" i="13"/>
  <c r="N174" i="13"/>
  <c r="M174" i="13"/>
  <c r="L174" i="13"/>
  <c r="K174" i="13"/>
  <c r="J174" i="13"/>
  <c r="I174" i="13"/>
  <c r="H174" i="13"/>
  <c r="G174" i="13"/>
  <c r="F174" i="13"/>
  <c r="E174" i="13"/>
  <c r="D174" i="13"/>
  <c r="C174" i="13"/>
  <c r="O174" i="13" s="1"/>
  <c r="O173" i="13"/>
  <c r="O172" i="13"/>
  <c r="O171" i="13"/>
  <c r="O170" i="13"/>
  <c r="O169" i="13"/>
  <c r="O168" i="13"/>
  <c r="O167" i="13"/>
  <c r="O166" i="13"/>
  <c r="O165" i="13"/>
  <c r="O164" i="13"/>
  <c r="O163" i="13"/>
  <c r="O162" i="13"/>
  <c r="O161" i="13"/>
  <c r="O160" i="13"/>
  <c r="L155" i="13"/>
  <c r="K155" i="13"/>
  <c r="J155" i="13"/>
  <c r="I155" i="13"/>
  <c r="H155" i="13"/>
  <c r="G155" i="13"/>
  <c r="F155" i="13"/>
  <c r="E155" i="13"/>
  <c r="D155" i="13"/>
  <c r="C155" i="13"/>
  <c r="M155" i="13" s="1"/>
  <c r="M154" i="13"/>
  <c r="M153" i="13"/>
  <c r="M152" i="13"/>
  <c r="M151" i="13"/>
  <c r="M150" i="13"/>
  <c r="M149" i="13"/>
  <c r="M148" i="13"/>
  <c r="M147" i="13"/>
  <c r="M146" i="13"/>
  <c r="M145" i="13"/>
  <c r="M144" i="13"/>
  <c r="M143" i="13"/>
  <c r="M142" i="13"/>
  <c r="M141" i="13"/>
  <c r="D136" i="13"/>
  <c r="C136" i="13"/>
  <c r="E136" i="13" s="1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O117" i="13"/>
  <c r="N117" i="13"/>
  <c r="M117" i="13"/>
  <c r="L117" i="13"/>
  <c r="K117" i="13"/>
  <c r="J117" i="13"/>
  <c r="I117" i="13"/>
  <c r="H117" i="13"/>
  <c r="G117" i="13"/>
  <c r="F117" i="13"/>
  <c r="E117" i="13"/>
  <c r="D117" i="13"/>
  <c r="C117" i="13"/>
  <c r="P117" i="13" s="1"/>
  <c r="P116" i="13"/>
  <c r="P115" i="13"/>
  <c r="P114" i="13"/>
  <c r="P113" i="13"/>
  <c r="P112" i="13"/>
  <c r="P111" i="13"/>
  <c r="P110" i="13"/>
  <c r="P109" i="13"/>
  <c r="P108" i="13"/>
  <c r="P107" i="13"/>
  <c r="P106" i="13"/>
  <c r="P105" i="13"/>
  <c r="P104" i="13"/>
  <c r="P103" i="13"/>
  <c r="R98" i="13"/>
  <c r="Q98" i="13"/>
  <c r="P98" i="13"/>
  <c r="O98" i="13"/>
  <c r="N98" i="13"/>
  <c r="M98" i="13"/>
  <c r="L98" i="13"/>
  <c r="K98" i="13"/>
  <c r="J98" i="13"/>
  <c r="I98" i="13"/>
  <c r="H98" i="13"/>
  <c r="G98" i="13"/>
  <c r="F98" i="13"/>
  <c r="E98" i="13"/>
  <c r="D98" i="13"/>
  <c r="C98" i="13"/>
  <c r="S98" i="13" s="1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I79" i="13"/>
  <c r="H79" i="13"/>
  <c r="G79" i="13"/>
  <c r="F79" i="13"/>
  <c r="E79" i="13"/>
  <c r="D79" i="13"/>
  <c r="C79" i="13"/>
  <c r="J79" i="13" s="1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E61" i="13"/>
  <c r="D61" i="13"/>
  <c r="C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I43" i="13"/>
  <c r="H43" i="13"/>
  <c r="G43" i="13"/>
  <c r="F43" i="13"/>
  <c r="E43" i="13"/>
  <c r="D43" i="13"/>
  <c r="C43" i="13"/>
  <c r="J43" i="13" s="1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D24" i="13"/>
  <c r="E24" i="13" s="1"/>
  <c r="C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C257" i="12"/>
  <c r="C256" i="12"/>
  <c r="C255" i="12"/>
  <c r="C254" i="12"/>
  <c r="C252" i="12"/>
  <c r="C251" i="12"/>
  <c r="C250" i="12"/>
  <c r="C249" i="12"/>
  <c r="C247" i="12"/>
  <c r="C246" i="12"/>
  <c r="C245" i="12"/>
  <c r="C244" i="12"/>
  <c r="C242" i="12"/>
  <c r="C241" i="12"/>
  <c r="C240" i="12"/>
  <c r="C239" i="12"/>
  <c r="C237" i="12"/>
  <c r="C236" i="12"/>
  <c r="C235" i="12"/>
  <c r="B234" i="12"/>
  <c r="I231" i="12"/>
  <c r="H231" i="12"/>
  <c r="G231" i="12"/>
  <c r="F231" i="12"/>
  <c r="E231" i="12"/>
  <c r="D231" i="12"/>
  <c r="C231" i="12"/>
  <c r="J231" i="12" s="1"/>
  <c r="J230" i="12"/>
  <c r="J229" i="12"/>
  <c r="J228" i="12"/>
  <c r="J227" i="12"/>
  <c r="J226" i="12"/>
  <c r="J225" i="12"/>
  <c r="J224" i="12"/>
  <c r="J223" i="12"/>
  <c r="J222" i="12"/>
  <c r="J221" i="12"/>
  <c r="J220" i="12"/>
  <c r="J219" i="12"/>
  <c r="J218" i="12"/>
  <c r="J217" i="12"/>
  <c r="D212" i="12"/>
  <c r="C212" i="12"/>
  <c r="E212" i="12" s="1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AI193" i="12"/>
  <c r="AH193" i="12"/>
  <c r="AG193" i="12"/>
  <c r="AF193" i="12"/>
  <c r="AE193" i="12"/>
  <c r="AD193" i="12"/>
  <c r="AC193" i="12"/>
  <c r="AB193" i="12"/>
  <c r="AA193" i="12"/>
  <c r="Z193" i="12"/>
  <c r="Y193" i="12"/>
  <c r="X193" i="12"/>
  <c r="W193" i="12"/>
  <c r="V193" i="12"/>
  <c r="U193" i="12"/>
  <c r="T193" i="12"/>
  <c r="S193" i="12"/>
  <c r="R193" i="12"/>
  <c r="Q193" i="12"/>
  <c r="P193" i="12"/>
  <c r="O193" i="12"/>
  <c r="N193" i="12"/>
  <c r="M193" i="12"/>
  <c r="L193" i="12"/>
  <c r="K193" i="12"/>
  <c r="J193" i="12"/>
  <c r="I193" i="12"/>
  <c r="H193" i="12"/>
  <c r="G193" i="12"/>
  <c r="F193" i="12"/>
  <c r="E193" i="12"/>
  <c r="D193" i="12"/>
  <c r="AJ193" i="12" s="1"/>
  <c r="C193" i="12"/>
  <c r="AJ192" i="12"/>
  <c r="AJ191" i="12"/>
  <c r="AJ190" i="12"/>
  <c r="AJ189" i="12"/>
  <c r="AJ188" i="12"/>
  <c r="AJ187" i="12"/>
  <c r="AJ186" i="12"/>
  <c r="AJ185" i="12"/>
  <c r="AJ184" i="12"/>
  <c r="AJ183" i="12"/>
  <c r="AJ182" i="12"/>
  <c r="AJ181" i="12"/>
  <c r="AJ180" i="12"/>
  <c r="AJ179" i="12"/>
  <c r="N174" i="12"/>
  <c r="M174" i="12"/>
  <c r="L174" i="12"/>
  <c r="K174" i="12"/>
  <c r="J174" i="12"/>
  <c r="I174" i="12"/>
  <c r="H174" i="12"/>
  <c r="G174" i="12"/>
  <c r="F174" i="12"/>
  <c r="E174" i="12"/>
  <c r="D174" i="12"/>
  <c r="C174" i="12"/>
  <c r="O174" i="12" s="1"/>
  <c r="O173" i="12"/>
  <c r="O172" i="12"/>
  <c r="O171" i="12"/>
  <c r="O170" i="12"/>
  <c r="O169" i="12"/>
  <c r="O168" i="12"/>
  <c r="O167" i="12"/>
  <c r="O166" i="12"/>
  <c r="O165" i="12"/>
  <c r="O164" i="12"/>
  <c r="O163" i="12"/>
  <c r="O162" i="12"/>
  <c r="O161" i="12"/>
  <c r="O160" i="12"/>
  <c r="L155" i="12"/>
  <c r="K155" i="12"/>
  <c r="J155" i="12"/>
  <c r="I155" i="12"/>
  <c r="H155" i="12"/>
  <c r="G155" i="12"/>
  <c r="F155" i="12"/>
  <c r="E155" i="12"/>
  <c r="D155" i="12"/>
  <c r="C155" i="12"/>
  <c r="M155" i="12" s="1"/>
  <c r="M154" i="12"/>
  <c r="M153" i="12"/>
  <c r="M152" i="12"/>
  <c r="M151" i="12"/>
  <c r="M150" i="12"/>
  <c r="M149" i="12"/>
  <c r="M148" i="12"/>
  <c r="M147" i="12"/>
  <c r="M146" i="12"/>
  <c r="M145" i="12"/>
  <c r="M144" i="12"/>
  <c r="M143" i="12"/>
  <c r="M142" i="12"/>
  <c r="M141" i="12"/>
  <c r="E136" i="12"/>
  <c r="D136" i="12"/>
  <c r="C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O117" i="12"/>
  <c r="N117" i="12"/>
  <c r="M117" i="12"/>
  <c r="L117" i="12"/>
  <c r="K117" i="12"/>
  <c r="J117" i="12"/>
  <c r="I117" i="12"/>
  <c r="H117" i="12"/>
  <c r="G117" i="12"/>
  <c r="F117" i="12"/>
  <c r="E117" i="12"/>
  <c r="D117" i="12"/>
  <c r="C117" i="12"/>
  <c r="P117" i="12" s="1"/>
  <c r="P116" i="12"/>
  <c r="P115" i="12"/>
  <c r="P114" i="12"/>
  <c r="P113" i="12"/>
  <c r="P112" i="12"/>
  <c r="P111" i="12"/>
  <c r="P110" i="12"/>
  <c r="P109" i="12"/>
  <c r="P108" i="12"/>
  <c r="P107" i="12"/>
  <c r="P106" i="12"/>
  <c r="P105" i="12"/>
  <c r="P104" i="12"/>
  <c r="P103" i="12"/>
  <c r="R98" i="12"/>
  <c r="Q98" i="12"/>
  <c r="P98" i="12"/>
  <c r="O98" i="12"/>
  <c r="N98" i="12"/>
  <c r="M98" i="12"/>
  <c r="L98" i="12"/>
  <c r="K98" i="12"/>
  <c r="J98" i="12"/>
  <c r="I98" i="12"/>
  <c r="H98" i="12"/>
  <c r="G98" i="12"/>
  <c r="F98" i="12"/>
  <c r="E98" i="12"/>
  <c r="D98" i="12"/>
  <c r="C98" i="12"/>
  <c r="S98" i="12" s="1"/>
  <c r="S97" i="12"/>
  <c r="S96" i="12"/>
  <c r="S95" i="12"/>
  <c r="S94" i="12"/>
  <c r="S93" i="12"/>
  <c r="S92" i="12"/>
  <c r="S91" i="12"/>
  <c r="S90" i="12"/>
  <c r="S89" i="12"/>
  <c r="S88" i="12"/>
  <c r="S87" i="12"/>
  <c r="S86" i="12"/>
  <c r="S85" i="12"/>
  <c r="S84" i="12"/>
  <c r="I79" i="12"/>
  <c r="H79" i="12"/>
  <c r="G79" i="12"/>
  <c r="F79" i="12"/>
  <c r="J79" i="12" s="1"/>
  <c r="E79" i="12"/>
  <c r="D79" i="12"/>
  <c r="C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D61" i="12"/>
  <c r="C61" i="12"/>
  <c r="E61" i="12" s="1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I43" i="12"/>
  <c r="H43" i="12"/>
  <c r="G43" i="12"/>
  <c r="F43" i="12"/>
  <c r="E43" i="12"/>
  <c r="D43" i="12"/>
  <c r="C43" i="12"/>
  <c r="J43" i="12" s="1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E24" i="12"/>
  <c r="D24" i="12"/>
  <c r="C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C257" i="11"/>
  <c r="C256" i="11"/>
  <c r="C255" i="11"/>
  <c r="C254" i="11"/>
  <c r="C252" i="11"/>
  <c r="C251" i="11"/>
  <c r="C250" i="11"/>
  <c r="C249" i="11"/>
  <c r="C247" i="11"/>
  <c r="C246" i="11"/>
  <c r="C245" i="11"/>
  <c r="C244" i="11"/>
  <c r="C242" i="11"/>
  <c r="C241" i="11"/>
  <c r="C240" i="11"/>
  <c r="C239" i="11"/>
  <c r="C237" i="11"/>
  <c r="C236" i="11"/>
  <c r="C235" i="11"/>
  <c r="B234" i="11"/>
  <c r="I231" i="11"/>
  <c r="H231" i="11"/>
  <c r="G231" i="11"/>
  <c r="F231" i="11"/>
  <c r="E231" i="11"/>
  <c r="D231" i="11"/>
  <c r="C231" i="11"/>
  <c r="J231" i="11" s="1"/>
  <c r="J230" i="11"/>
  <c r="J229" i="11"/>
  <c r="J228" i="11"/>
  <c r="J227" i="11"/>
  <c r="J226" i="11"/>
  <c r="J225" i="11"/>
  <c r="J224" i="11"/>
  <c r="J223" i="11"/>
  <c r="J222" i="11"/>
  <c r="J221" i="11"/>
  <c r="J220" i="11"/>
  <c r="J219" i="11"/>
  <c r="J218" i="11"/>
  <c r="J217" i="11"/>
  <c r="D212" i="11"/>
  <c r="E212" i="11" s="1"/>
  <c r="C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AI193" i="11"/>
  <c r="AH193" i="11"/>
  <c r="AG193" i="11"/>
  <c r="AF193" i="11"/>
  <c r="AE193" i="11"/>
  <c r="AD193" i="11"/>
  <c r="AC193" i="11"/>
  <c r="AB193" i="11"/>
  <c r="AA193" i="11"/>
  <c r="Z193" i="11"/>
  <c r="Y193" i="11"/>
  <c r="X193" i="11"/>
  <c r="W193" i="11"/>
  <c r="V193" i="11"/>
  <c r="U193" i="11"/>
  <c r="T193" i="11"/>
  <c r="S193" i="11"/>
  <c r="R193" i="11"/>
  <c r="Q193" i="11"/>
  <c r="P193" i="11"/>
  <c r="O193" i="11"/>
  <c r="N193" i="11"/>
  <c r="M193" i="11"/>
  <c r="L193" i="11"/>
  <c r="K193" i="11"/>
  <c r="J193" i="11"/>
  <c r="I193" i="11"/>
  <c r="H193" i="11"/>
  <c r="G193" i="11"/>
  <c r="F193" i="11"/>
  <c r="E193" i="11"/>
  <c r="D193" i="11"/>
  <c r="AJ193" i="11" s="1"/>
  <c r="C193" i="11"/>
  <c r="AJ192" i="11"/>
  <c r="AJ191" i="11"/>
  <c r="AJ190" i="11"/>
  <c r="AJ189" i="11"/>
  <c r="AJ188" i="11"/>
  <c r="AJ187" i="11"/>
  <c r="AJ186" i="11"/>
  <c r="AJ185" i="11"/>
  <c r="AJ184" i="11"/>
  <c r="AJ183" i="11"/>
  <c r="AJ182" i="11"/>
  <c r="AJ181" i="11"/>
  <c r="AJ180" i="11"/>
  <c r="AJ179" i="11"/>
  <c r="N174" i="11"/>
  <c r="M174" i="11"/>
  <c r="L174" i="11"/>
  <c r="K174" i="11"/>
  <c r="J174" i="11"/>
  <c r="I174" i="11"/>
  <c r="H174" i="11"/>
  <c r="G174" i="11"/>
  <c r="F174" i="11"/>
  <c r="E174" i="11"/>
  <c r="D174" i="11"/>
  <c r="C174" i="11"/>
  <c r="O174" i="11" s="1"/>
  <c r="O173" i="11"/>
  <c r="O172" i="11"/>
  <c r="O171" i="11"/>
  <c r="O170" i="11"/>
  <c r="O169" i="11"/>
  <c r="O168" i="11"/>
  <c r="O167" i="11"/>
  <c r="O166" i="11"/>
  <c r="O165" i="11"/>
  <c r="O164" i="11"/>
  <c r="O163" i="11"/>
  <c r="O162" i="11"/>
  <c r="O161" i="11"/>
  <c r="O160" i="11"/>
  <c r="L155" i="11"/>
  <c r="K155" i="11"/>
  <c r="J155" i="11"/>
  <c r="I155" i="11"/>
  <c r="H155" i="11"/>
  <c r="G155" i="11"/>
  <c r="F155" i="11"/>
  <c r="E155" i="11"/>
  <c r="D155" i="11"/>
  <c r="M155" i="11" s="1"/>
  <c r="C155" i="11"/>
  <c r="M154" i="11"/>
  <c r="M153" i="11"/>
  <c r="M152" i="11"/>
  <c r="M151" i="11"/>
  <c r="M150" i="11"/>
  <c r="M149" i="11"/>
  <c r="M148" i="11"/>
  <c r="M147" i="11"/>
  <c r="M146" i="11"/>
  <c r="M145" i="11"/>
  <c r="M144" i="11"/>
  <c r="M143" i="11"/>
  <c r="M142" i="11"/>
  <c r="M141" i="11"/>
  <c r="E136" i="11"/>
  <c r="D136" i="11"/>
  <c r="C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O117" i="11"/>
  <c r="N117" i="11"/>
  <c r="M117" i="11"/>
  <c r="L117" i="11"/>
  <c r="K117" i="11"/>
  <c r="J117" i="11"/>
  <c r="I117" i="11"/>
  <c r="H117" i="11"/>
  <c r="G117" i="11"/>
  <c r="F117" i="11"/>
  <c r="E117" i="11"/>
  <c r="D117" i="11"/>
  <c r="P117" i="11" s="1"/>
  <c r="C117" i="11"/>
  <c r="P116" i="11"/>
  <c r="P115" i="11"/>
  <c r="P114" i="11"/>
  <c r="P113" i="11"/>
  <c r="P112" i="11"/>
  <c r="P111" i="11"/>
  <c r="P110" i="11"/>
  <c r="P109" i="11"/>
  <c r="P108" i="11"/>
  <c r="P107" i="11"/>
  <c r="P106" i="11"/>
  <c r="P105" i="11"/>
  <c r="P104" i="11"/>
  <c r="P103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C98" i="11"/>
  <c r="S98" i="11" s="1"/>
  <c r="S97" i="11"/>
  <c r="S96" i="11"/>
  <c r="S95" i="11"/>
  <c r="S94" i="11"/>
  <c r="S93" i="11"/>
  <c r="S92" i="11"/>
  <c r="S91" i="11"/>
  <c r="S90" i="11"/>
  <c r="S89" i="11"/>
  <c r="S88" i="11"/>
  <c r="S87" i="11"/>
  <c r="S86" i="11"/>
  <c r="S85" i="11"/>
  <c r="S84" i="11"/>
  <c r="I79" i="11"/>
  <c r="H79" i="11"/>
  <c r="G79" i="11"/>
  <c r="F79" i="11"/>
  <c r="J79" i="11" s="1"/>
  <c r="E79" i="11"/>
  <c r="D79" i="11"/>
  <c r="C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D61" i="11"/>
  <c r="C61" i="11"/>
  <c r="E61" i="11" s="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I43" i="11"/>
  <c r="H43" i="11"/>
  <c r="G43" i="11"/>
  <c r="F43" i="11"/>
  <c r="E43" i="11"/>
  <c r="J43" i="11" s="1"/>
  <c r="D43" i="11"/>
  <c r="C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D24" i="11"/>
  <c r="C24" i="11"/>
  <c r="E24" i="11" s="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C257" i="10"/>
  <c r="C256" i="10"/>
  <c r="C255" i="10"/>
  <c r="C254" i="10"/>
  <c r="C252" i="10"/>
  <c r="C251" i="10"/>
  <c r="C250" i="10"/>
  <c r="C249" i="10"/>
  <c r="C247" i="10"/>
  <c r="C246" i="10"/>
  <c r="C245" i="10"/>
  <c r="C244" i="10"/>
  <c r="C242" i="10"/>
  <c r="C241" i="10"/>
  <c r="C240" i="10"/>
  <c r="C239" i="10"/>
  <c r="C237" i="10"/>
  <c r="C236" i="10"/>
  <c r="C235" i="10"/>
  <c r="B234" i="10"/>
  <c r="I231" i="10"/>
  <c r="H231" i="10"/>
  <c r="G231" i="10"/>
  <c r="F231" i="10"/>
  <c r="E231" i="10"/>
  <c r="D231" i="10"/>
  <c r="C231" i="10"/>
  <c r="J231" i="10" s="1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D212" i="10"/>
  <c r="C212" i="10"/>
  <c r="E212" i="10" s="1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AI193" i="10"/>
  <c r="AH193" i="10"/>
  <c r="AG193" i="10"/>
  <c r="AF193" i="10"/>
  <c r="AE193" i="10"/>
  <c r="AD193" i="10"/>
  <c r="AC193" i="10"/>
  <c r="AB193" i="10"/>
  <c r="AA193" i="10"/>
  <c r="Z193" i="10"/>
  <c r="Y193" i="10"/>
  <c r="X193" i="10"/>
  <c r="W193" i="10"/>
  <c r="V193" i="10"/>
  <c r="U193" i="10"/>
  <c r="T193" i="10"/>
  <c r="S193" i="10"/>
  <c r="R193" i="10"/>
  <c r="Q193" i="10"/>
  <c r="P193" i="10"/>
  <c r="O193" i="10"/>
  <c r="N193" i="10"/>
  <c r="M193" i="10"/>
  <c r="L193" i="10"/>
  <c r="K193" i="10"/>
  <c r="J193" i="10"/>
  <c r="I193" i="10"/>
  <c r="H193" i="10"/>
  <c r="G193" i="10"/>
  <c r="F193" i="10"/>
  <c r="E193" i="10"/>
  <c r="D193" i="10"/>
  <c r="AJ193" i="10" s="1"/>
  <c r="C193" i="10"/>
  <c r="AJ192" i="10"/>
  <c r="AJ191" i="10"/>
  <c r="AJ190" i="10"/>
  <c r="AJ189" i="10"/>
  <c r="AJ188" i="10"/>
  <c r="AJ187" i="10"/>
  <c r="AJ186" i="10"/>
  <c r="AJ185" i="10"/>
  <c r="AJ184" i="10"/>
  <c r="AJ183" i="10"/>
  <c r="AJ182" i="10"/>
  <c r="AJ181" i="10"/>
  <c r="AJ180" i="10"/>
  <c r="AJ179" i="10"/>
  <c r="N174" i="10"/>
  <c r="M174" i="10"/>
  <c r="L174" i="10"/>
  <c r="K174" i="10"/>
  <c r="J174" i="10"/>
  <c r="I174" i="10"/>
  <c r="H174" i="10"/>
  <c r="G174" i="10"/>
  <c r="F174" i="10"/>
  <c r="E174" i="10"/>
  <c r="D174" i="10"/>
  <c r="C174" i="10"/>
  <c r="O174" i="10" s="1"/>
  <c r="O173" i="10"/>
  <c r="O172" i="10"/>
  <c r="O171" i="10"/>
  <c r="O170" i="10"/>
  <c r="O169" i="10"/>
  <c r="O168" i="10"/>
  <c r="O167" i="10"/>
  <c r="O166" i="10"/>
  <c r="O165" i="10"/>
  <c r="O164" i="10"/>
  <c r="O163" i="10"/>
  <c r="O162" i="10"/>
  <c r="O161" i="10"/>
  <c r="O160" i="10"/>
  <c r="L155" i="10"/>
  <c r="K155" i="10"/>
  <c r="J155" i="10"/>
  <c r="I155" i="10"/>
  <c r="H155" i="10"/>
  <c r="G155" i="10"/>
  <c r="F155" i="10"/>
  <c r="E155" i="10"/>
  <c r="D155" i="10"/>
  <c r="C155" i="10"/>
  <c r="M155" i="10" s="1"/>
  <c r="M154" i="10"/>
  <c r="M153" i="10"/>
  <c r="M152" i="10"/>
  <c r="M151" i="10"/>
  <c r="M150" i="10"/>
  <c r="M149" i="10"/>
  <c r="M148" i="10"/>
  <c r="M147" i="10"/>
  <c r="M146" i="10"/>
  <c r="M145" i="10"/>
  <c r="M144" i="10"/>
  <c r="M143" i="10"/>
  <c r="M142" i="10"/>
  <c r="M141" i="10"/>
  <c r="E136" i="10"/>
  <c r="D136" i="10"/>
  <c r="C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O117" i="10"/>
  <c r="N117" i="10"/>
  <c r="M117" i="10"/>
  <c r="L117" i="10"/>
  <c r="K117" i="10"/>
  <c r="J117" i="10"/>
  <c r="I117" i="10"/>
  <c r="H117" i="10"/>
  <c r="G117" i="10"/>
  <c r="F117" i="10"/>
  <c r="E117" i="10"/>
  <c r="D117" i="10"/>
  <c r="C117" i="10"/>
  <c r="P117" i="10" s="1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C98" i="10"/>
  <c r="S98" i="10" s="1"/>
  <c r="S97" i="10"/>
  <c r="S96" i="10"/>
  <c r="S95" i="10"/>
  <c r="S94" i="10"/>
  <c r="S93" i="10"/>
  <c r="S92" i="10"/>
  <c r="S91" i="10"/>
  <c r="S90" i="10"/>
  <c r="S89" i="10"/>
  <c r="S88" i="10"/>
  <c r="S87" i="10"/>
  <c r="S86" i="10"/>
  <c r="S85" i="10"/>
  <c r="S84" i="10"/>
  <c r="I79" i="10"/>
  <c r="H79" i="10"/>
  <c r="G79" i="10"/>
  <c r="F79" i="10"/>
  <c r="J79" i="10" s="1"/>
  <c r="E79" i="10"/>
  <c r="D79" i="10"/>
  <c r="C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D61" i="10"/>
  <c r="C61" i="10"/>
  <c r="E61" i="10" s="1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I43" i="10"/>
  <c r="H43" i="10"/>
  <c r="G43" i="10"/>
  <c r="F43" i="10"/>
  <c r="E43" i="10"/>
  <c r="D43" i="10"/>
  <c r="C43" i="10"/>
  <c r="J43" i="10" s="1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E24" i="10"/>
  <c r="D24" i="10"/>
  <c r="C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C257" i="8"/>
  <c r="C256" i="8"/>
  <c r="C255" i="8"/>
  <c r="C254" i="8"/>
  <c r="C252" i="8"/>
  <c r="C251" i="8"/>
  <c r="C250" i="8"/>
  <c r="C249" i="8"/>
  <c r="C247" i="8"/>
  <c r="C246" i="8"/>
  <c r="C245" i="8"/>
  <c r="C244" i="8"/>
  <c r="C242" i="8"/>
  <c r="C241" i="8"/>
  <c r="C240" i="8"/>
  <c r="C239" i="8"/>
  <c r="C237" i="8"/>
  <c r="C236" i="8"/>
  <c r="C235" i="8"/>
  <c r="B234" i="8"/>
  <c r="I231" i="8"/>
  <c r="H231" i="8"/>
  <c r="G231" i="8"/>
  <c r="F231" i="8"/>
  <c r="E231" i="8"/>
  <c r="D231" i="8"/>
  <c r="C231" i="8"/>
  <c r="J231" i="8" s="1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D212" i="8"/>
  <c r="C212" i="8"/>
  <c r="E212" i="8" s="1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AI193" i="8"/>
  <c r="AH193" i="8"/>
  <c r="AG193" i="8"/>
  <c r="AF193" i="8"/>
  <c r="AE193" i="8"/>
  <c r="AD193" i="8"/>
  <c r="AC193" i="8"/>
  <c r="AB193" i="8"/>
  <c r="AA193" i="8"/>
  <c r="Z193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C193" i="8"/>
  <c r="AJ193" i="8" s="1"/>
  <c r="AJ192" i="8"/>
  <c r="AJ191" i="8"/>
  <c r="AJ190" i="8"/>
  <c r="AJ189" i="8"/>
  <c r="AJ188" i="8"/>
  <c r="AJ187" i="8"/>
  <c r="AJ186" i="8"/>
  <c r="AJ185" i="8"/>
  <c r="AJ184" i="8"/>
  <c r="AJ183" i="8"/>
  <c r="AJ182" i="8"/>
  <c r="AJ181" i="8"/>
  <c r="AJ180" i="8"/>
  <c r="AJ179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O174" i="8" s="1"/>
  <c r="O173" i="8"/>
  <c r="O172" i="8"/>
  <c r="O171" i="8"/>
  <c r="O170" i="8"/>
  <c r="O169" i="8"/>
  <c r="O168" i="8"/>
  <c r="O167" i="8"/>
  <c r="O166" i="8"/>
  <c r="O165" i="8"/>
  <c r="O164" i="8"/>
  <c r="O163" i="8"/>
  <c r="O162" i="8"/>
  <c r="O161" i="8"/>
  <c r="O160" i="8"/>
  <c r="L155" i="8"/>
  <c r="K155" i="8"/>
  <c r="J155" i="8"/>
  <c r="I155" i="8"/>
  <c r="H155" i="8"/>
  <c r="G155" i="8"/>
  <c r="F155" i="8"/>
  <c r="E155" i="8"/>
  <c r="D155" i="8"/>
  <c r="C155" i="8"/>
  <c r="M155" i="8" s="1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E136" i="8"/>
  <c r="D136" i="8"/>
  <c r="C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P117" i="8" s="1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S98" i="8" s="1"/>
  <c r="S97" i="8"/>
  <c r="S96" i="8"/>
  <c r="S95" i="8"/>
  <c r="S94" i="8"/>
  <c r="S93" i="8"/>
  <c r="S92" i="8"/>
  <c r="S91" i="8"/>
  <c r="S90" i="8"/>
  <c r="S89" i="8"/>
  <c r="S88" i="8"/>
  <c r="S87" i="8"/>
  <c r="S86" i="8"/>
  <c r="S85" i="8"/>
  <c r="S84" i="8"/>
  <c r="I79" i="8"/>
  <c r="H79" i="8"/>
  <c r="G79" i="8"/>
  <c r="F79" i="8"/>
  <c r="J79" i="8" s="1"/>
  <c r="E79" i="8"/>
  <c r="D79" i="8"/>
  <c r="C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D61" i="8"/>
  <c r="C61" i="8"/>
  <c r="E61" i="8" s="1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I43" i="8"/>
  <c r="H43" i="8"/>
  <c r="G43" i="8"/>
  <c r="F43" i="8"/>
  <c r="E43" i="8"/>
  <c r="D43" i="8"/>
  <c r="C43" i="8"/>
  <c r="J43" i="8" s="1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E24" i="8"/>
  <c r="D24" i="8"/>
  <c r="C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C257" i="7"/>
  <c r="C256" i="7"/>
  <c r="C255" i="7"/>
  <c r="C254" i="7"/>
  <c r="C252" i="7"/>
  <c r="C251" i="7"/>
  <c r="C250" i="7"/>
  <c r="C249" i="7"/>
  <c r="C247" i="7"/>
  <c r="C246" i="7"/>
  <c r="C245" i="7"/>
  <c r="C244" i="7"/>
  <c r="C242" i="7"/>
  <c r="C241" i="7"/>
  <c r="C240" i="7"/>
  <c r="C239" i="7"/>
  <c r="C237" i="7"/>
  <c r="C236" i="7"/>
  <c r="C235" i="7"/>
  <c r="B234" i="7"/>
  <c r="I231" i="7"/>
  <c r="H231" i="7"/>
  <c r="G231" i="7"/>
  <c r="F231" i="7"/>
  <c r="E231" i="7"/>
  <c r="D231" i="7"/>
  <c r="C231" i="7"/>
  <c r="J231" i="7" s="1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D212" i="7"/>
  <c r="C212" i="7"/>
  <c r="E212" i="7" s="1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AI193" i="7"/>
  <c r="AH193" i="7"/>
  <c r="AG193" i="7"/>
  <c r="AF193" i="7"/>
  <c r="AE193" i="7"/>
  <c r="AD193" i="7"/>
  <c r="AC193" i="7"/>
  <c r="AB193" i="7"/>
  <c r="AA193" i="7"/>
  <c r="Z193" i="7"/>
  <c r="Y193" i="7"/>
  <c r="X193" i="7"/>
  <c r="W193" i="7"/>
  <c r="V193" i="7"/>
  <c r="U193" i="7"/>
  <c r="T193" i="7"/>
  <c r="S193" i="7"/>
  <c r="R193" i="7"/>
  <c r="Q193" i="7"/>
  <c r="P193" i="7"/>
  <c r="O193" i="7"/>
  <c r="N193" i="7"/>
  <c r="M193" i="7"/>
  <c r="L193" i="7"/>
  <c r="K193" i="7"/>
  <c r="J193" i="7"/>
  <c r="I193" i="7"/>
  <c r="H193" i="7"/>
  <c r="G193" i="7"/>
  <c r="F193" i="7"/>
  <c r="E193" i="7"/>
  <c r="D193" i="7"/>
  <c r="AJ193" i="7" s="1"/>
  <c r="C193" i="7"/>
  <c r="AJ192" i="7"/>
  <c r="AJ191" i="7"/>
  <c r="AJ190" i="7"/>
  <c r="AJ189" i="7"/>
  <c r="AJ188" i="7"/>
  <c r="AJ187" i="7"/>
  <c r="AJ186" i="7"/>
  <c r="AJ185" i="7"/>
  <c r="AJ184" i="7"/>
  <c r="AJ183" i="7"/>
  <c r="AJ182" i="7"/>
  <c r="AJ181" i="7"/>
  <c r="AJ180" i="7"/>
  <c r="AJ179" i="7"/>
  <c r="N174" i="7"/>
  <c r="M174" i="7"/>
  <c r="L174" i="7"/>
  <c r="K174" i="7"/>
  <c r="J174" i="7"/>
  <c r="I174" i="7"/>
  <c r="H174" i="7"/>
  <c r="G174" i="7"/>
  <c r="F174" i="7"/>
  <c r="E174" i="7"/>
  <c r="D174" i="7"/>
  <c r="C174" i="7"/>
  <c r="O174" i="7" s="1"/>
  <c r="O173" i="7"/>
  <c r="O172" i="7"/>
  <c r="O171" i="7"/>
  <c r="O170" i="7"/>
  <c r="O169" i="7"/>
  <c r="O168" i="7"/>
  <c r="O167" i="7"/>
  <c r="O166" i="7"/>
  <c r="O165" i="7"/>
  <c r="O164" i="7"/>
  <c r="O163" i="7"/>
  <c r="O162" i="7"/>
  <c r="O161" i="7"/>
  <c r="O160" i="7"/>
  <c r="L155" i="7"/>
  <c r="K155" i="7"/>
  <c r="J155" i="7"/>
  <c r="I155" i="7"/>
  <c r="H155" i="7"/>
  <c r="G155" i="7"/>
  <c r="F155" i="7"/>
  <c r="E155" i="7"/>
  <c r="D155" i="7"/>
  <c r="C155" i="7"/>
  <c r="M155" i="7" s="1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E136" i="7"/>
  <c r="D136" i="7"/>
  <c r="C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C117" i="7"/>
  <c r="P117" i="7" s="1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S98" i="7" s="1"/>
  <c r="S97" i="7"/>
  <c r="S96" i="7"/>
  <c r="S95" i="7"/>
  <c r="S94" i="7"/>
  <c r="S93" i="7"/>
  <c r="S92" i="7"/>
  <c r="S91" i="7"/>
  <c r="S90" i="7"/>
  <c r="S89" i="7"/>
  <c r="S88" i="7"/>
  <c r="S87" i="7"/>
  <c r="S86" i="7"/>
  <c r="S85" i="7"/>
  <c r="S84" i="7"/>
  <c r="I79" i="7"/>
  <c r="H79" i="7"/>
  <c r="G79" i="7"/>
  <c r="F79" i="7"/>
  <c r="J79" i="7" s="1"/>
  <c r="E79" i="7"/>
  <c r="D79" i="7"/>
  <c r="C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D61" i="7"/>
  <c r="C61" i="7"/>
  <c r="E61" i="7" s="1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I43" i="7"/>
  <c r="H43" i="7"/>
  <c r="G43" i="7"/>
  <c r="F43" i="7"/>
  <c r="E43" i="7"/>
  <c r="D43" i="7"/>
  <c r="C43" i="7"/>
  <c r="J43" i="7" s="1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D24" i="7"/>
  <c r="C24" i="7"/>
  <c r="E24" i="7" s="1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C257" i="6"/>
  <c r="C256" i="6"/>
  <c r="C255" i="6"/>
  <c r="C254" i="6"/>
  <c r="C252" i="6"/>
  <c r="C251" i="6"/>
  <c r="C250" i="6"/>
  <c r="C249" i="6"/>
  <c r="C247" i="6"/>
  <c r="C246" i="6"/>
  <c r="C245" i="6"/>
  <c r="C244" i="6"/>
  <c r="C242" i="6"/>
  <c r="C241" i="6"/>
  <c r="C240" i="6"/>
  <c r="C239" i="6"/>
  <c r="C237" i="6"/>
  <c r="C236" i="6"/>
  <c r="C235" i="6"/>
  <c r="B234" i="6"/>
  <c r="I231" i="6"/>
  <c r="H231" i="6"/>
  <c r="G231" i="6"/>
  <c r="F231" i="6"/>
  <c r="E231" i="6"/>
  <c r="D231" i="6"/>
  <c r="C231" i="6"/>
  <c r="J231" i="6" s="1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D212" i="6"/>
  <c r="C212" i="6"/>
  <c r="E212" i="6" s="1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AI193" i="6"/>
  <c r="AH193" i="6"/>
  <c r="AG193" i="6"/>
  <c r="AF193" i="6"/>
  <c r="AE193" i="6"/>
  <c r="AD193" i="6"/>
  <c r="AC193" i="6"/>
  <c r="AB193" i="6"/>
  <c r="AA193" i="6"/>
  <c r="Z193" i="6"/>
  <c r="Y193" i="6"/>
  <c r="X193" i="6"/>
  <c r="W193" i="6"/>
  <c r="V193" i="6"/>
  <c r="U193" i="6"/>
  <c r="T193" i="6"/>
  <c r="S193" i="6"/>
  <c r="R193" i="6"/>
  <c r="Q193" i="6"/>
  <c r="P193" i="6"/>
  <c r="O193" i="6"/>
  <c r="N193" i="6"/>
  <c r="M193" i="6"/>
  <c r="L193" i="6"/>
  <c r="K193" i="6"/>
  <c r="J193" i="6"/>
  <c r="I193" i="6"/>
  <c r="H193" i="6"/>
  <c r="G193" i="6"/>
  <c r="F193" i="6"/>
  <c r="E193" i="6"/>
  <c r="D193" i="6"/>
  <c r="AJ193" i="6" s="1"/>
  <c r="C193" i="6"/>
  <c r="AJ192" i="6"/>
  <c r="AJ191" i="6"/>
  <c r="AJ190" i="6"/>
  <c r="AJ189" i="6"/>
  <c r="AJ188" i="6"/>
  <c r="AJ187" i="6"/>
  <c r="AJ186" i="6"/>
  <c r="AJ185" i="6"/>
  <c r="AJ184" i="6"/>
  <c r="AJ183" i="6"/>
  <c r="AJ182" i="6"/>
  <c r="AJ181" i="6"/>
  <c r="AJ180" i="6"/>
  <c r="AJ179" i="6"/>
  <c r="N174" i="6"/>
  <c r="M174" i="6"/>
  <c r="L174" i="6"/>
  <c r="K174" i="6"/>
  <c r="J174" i="6"/>
  <c r="I174" i="6"/>
  <c r="H174" i="6"/>
  <c r="G174" i="6"/>
  <c r="F174" i="6"/>
  <c r="E174" i="6"/>
  <c r="D174" i="6"/>
  <c r="C174" i="6"/>
  <c r="O174" i="6" s="1"/>
  <c r="O173" i="6"/>
  <c r="O172" i="6"/>
  <c r="O171" i="6"/>
  <c r="O170" i="6"/>
  <c r="O169" i="6"/>
  <c r="O168" i="6"/>
  <c r="O167" i="6"/>
  <c r="O166" i="6"/>
  <c r="O165" i="6"/>
  <c r="O164" i="6"/>
  <c r="O163" i="6"/>
  <c r="O162" i="6"/>
  <c r="O161" i="6"/>
  <c r="O160" i="6"/>
  <c r="L155" i="6"/>
  <c r="K155" i="6"/>
  <c r="J155" i="6"/>
  <c r="I155" i="6"/>
  <c r="H155" i="6"/>
  <c r="G155" i="6"/>
  <c r="F155" i="6"/>
  <c r="E155" i="6"/>
  <c r="D155" i="6"/>
  <c r="C155" i="6"/>
  <c r="M155" i="6" s="1"/>
  <c r="M154" i="6"/>
  <c r="M153" i="6"/>
  <c r="M152" i="6"/>
  <c r="M151" i="6"/>
  <c r="M150" i="6"/>
  <c r="M149" i="6"/>
  <c r="M148" i="6"/>
  <c r="M147" i="6"/>
  <c r="M146" i="6"/>
  <c r="M145" i="6"/>
  <c r="M144" i="6"/>
  <c r="M143" i="6"/>
  <c r="M142" i="6"/>
  <c r="M141" i="6"/>
  <c r="E136" i="6"/>
  <c r="D136" i="6"/>
  <c r="C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C117" i="6"/>
  <c r="P117" i="6" s="1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S98" i="6" s="1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I79" i="6"/>
  <c r="H79" i="6"/>
  <c r="G79" i="6"/>
  <c r="F79" i="6"/>
  <c r="J79" i="6" s="1"/>
  <c r="E79" i="6"/>
  <c r="D79" i="6"/>
  <c r="C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D61" i="6"/>
  <c r="C61" i="6"/>
  <c r="E61" i="6" s="1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I43" i="6"/>
  <c r="H43" i="6"/>
  <c r="G43" i="6"/>
  <c r="F43" i="6"/>
  <c r="E43" i="6"/>
  <c r="D43" i="6"/>
  <c r="C43" i="6"/>
  <c r="J43" i="6" s="1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D24" i="6"/>
  <c r="C24" i="6"/>
  <c r="E24" i="6" s="1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C257" i="5"/>
  <c r="C256" i="5"/>
  <c r="C255" i="5"/>
  <c r="C254" i="5"/>
  <c r="C252" i="5"/>
  <c r="C251" i="5"/>
  <c r="C250" i="5"/>
  <c r="C249" i="5"/>
  <c r="C247" i="5"/>
  <c r="C246" i="5"/>
  <c r="C245" i="5"/>
  <c r="C244" i="5"/>
  <c r="C242" i="5"/>
  <c r="C241" i="5"/>
  <c r="C240" i="5"/>
  <c r="C239" i="5"/>
  <c r="C237" i="5"/>
  <c r="C236" i="5"/>
  <c r="C235" i="5"/>
  <c r="B234" i="5"/>
  <c r="I231" i="5"/>
  <c r="H231" i="5"/>
  <c r="G231" i="5"/>
  <c r="F231" i="5"/>
  <c r="E231" i="5"/>
  <c r="D231" i="5"/>
  <c r="C231" i="5"/>
  <c r="J231" i="5" s="1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D212" i="5"/>
  <c r="C212" i="5"/>
  <c r="E212" i="5" s="1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AI193" i="5"/>
  <c r="AH193" i="5"/>
  <c r="AG193" i="5"/>
  <c r="AF193" i="5"/>
  <c r="AE193" i="5"/>
  <c r="AD193" i="5"/>
  <c r="AC193" i="5"/>
  <c r="AB193" i="5"/>
  <c r="AA193" i="5"/>
  <c r="Z193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AJ193" i="5" s="1"/>
  <c r="AJ192" i="5"/>
  <c r="AJ191" i="5"/>
  <c r="AJ190" i="5"/>
  <c r="AJ189" i="5"/>
  <c r="AJ188" i="5"/>
  <c r="AJ187" i="5"/>
  <c r="AJ186" i="5"/>
  <c r="AJ185" i="5"/>
  <c r="AJ184" i="5"/>
  <c r="AJ183" i="5"/>
  <c r="AJ182" i="5"/>
  <c r="AJ181" i="5"/>
  <c r="AJ180" i="5"/>
  <c r="AJ179" i="5"/>
  <c r="N174" i="5"/>
  <c r="M174" i="5"/>
  <c r="L174" i="5"/>
  <c r="K174" i="5"/>
  <c r="J174" i="5"/>
  <c r="I174" i="5"/>
  <c r="H174" i="5"/>
  <c r="G174" i="5"/>
  <c r="F174" i="5"/>
  <c r="E174" i="5"/>
  <c r="D174" i="5"/>
  <c r="C174" i="5"/>
  <c r="O174" i="5" s="1"/>
  <c r="O173" i="5"/>
  <c r="O172" i="5"/>
  <c r="O171" i="5"/>
  <c r="O170" i="5"/>
  <c r="O169" i="5"/>
  <c r="O168" i="5"/>
  <c r="O167" i="5"/>
  <c r="O166" i="5"/>
  <c r="O165" i="5"/>
  <c r="O164" i="5"/>
  <c r="O163" i="5"/>
  <c r="O162" i="5"/>
  <c r="O161" i="5"/>
  <c r="O160" i="5"/>
  <c r="L155" i="5"/>
  <c r="K155" i="5"/>
  <c r="J155" i="5"/>
  <c r="I155" i="5"/>
  <c r="H155" i="5"/>
  <c r="G155" i="5"/>
  <c r="F155" i="5"/>
  <c r="E155" i="5"/>
  <c r="D155" i="5"/>
  <c r="C155" i="5"/>
  <c r="M155" i="5" s="1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D136" i="5"/>
  <c r="E136" i="5" s="1"/>
  <c r="C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P117" i="5" s="1"/>
  <c r="C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S98" i="5" s="1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I79" i="5"/>
  <c r="H79" i="5"/>
  <c r="G79" i="5"/>
  <c r="F79" i="5"/>
  <c r="E79" i="5"/>
  <c r="J79" i="5" s="1"/>
  <c r="D79" i="5"/>
  <c r="C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D61" i="5"/>
  <c r="C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I43" i="5"/>
  <c r="H43" i="5"/>
  <c r="G43" i="5"/>
  <c r="F43" i="5"/>
  <c r="E43" i="5"/>
  <c r="D43" i="5"/>
  <c r="C43" i="5"/>
  <c r="J43" i="5" s="1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E24" i="5"/>
  <c r="D24" i="5"/>
  <c r="C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G231" i="1" l="1"/>
  <c r="I174" i="1"/>
  <c r="E174" i="1"/>
  <c r="J174" i="1"/>
  <c r="F174" i="1"/>
  <c r="K155" i="1"/>
  <c r="G155" i="1"/>
  <c r="C155" i="1"/>
  <c r="C98" i="1"/>
  <c r="G79" i="1"/>
  <c r="C79" i="1"/>
  <c r="E61" i="5"/>
  <c r="D54" i="1"/>
  <c r="D55" i="1"/>
  <c r="D56" i="1"/>
  <c r="D57" i="1"/>
  <c r="C57" i="1"/>
  <c r="C56" i="1"/>
  <c r="C55" i="1"/>
  <c r="C54" i="1"/>
  <c r="D36" i="1"/>
  <c r="E36" i="1"/>
  <c r="F36" i="1"/>
  <c r="G36" i="1"/>
  <c r="H36" i="1"/>
  <c r="I36" i="1"/>
  <c r="D37" i="1"/>
  <c r="E37" i="1"/>
  <c r="F37" i="1"/>
  <c r="G37" i="1"/>
  <c r="H37" i="1"/>
  <c r="I37" i="1"/>
  <c r="D38" i="1"/>
  <c r="E38" i="1"/>
  <c r="F38" i="1"/>
  <c r="G38" i="1"/>
  <c r="H38" i="1"/>
  <c r="I38" i="1"/>
  <c r="D39" i="1"/>
  <c r="E39" i="1"/>
  <c r="F39" i="1"/>
  <c r="G39" i="1"/>
  <c r="H39" i="1"/>
  <c r="I39" i="1"/>
  <c r="C39" i="1"/>
  <c r="C38" i="1"/>
  <c r="C37" i="1"/>
  <c r="C36" i="1"/>
  <c r="D17" i="1"/>
  <c r="D18" i="1"/>
  <c r="D19" i="1"/>
  <c r="D20" i="1"/>
  <c r="C19" i="1"/>
  <c r="N32" i="34"/>
  <c r="N9" i="34"/>
  <c r="N10" i="34"/>
  <c r="N12" i="34"/>
  <c r="N13" i="34"/>
  <c r="N14" i="34"/>
  <c r="N15" i="34"/>
  <c r="N17" i="34"/>
  <c r="N18" i="34"/>
  <c r="N19" i="34"/>
  <c r="N20" i="34"/>
  <c r="N22" i="34"/>
  <c r="N23" i="34"/>
  <c r="N24" i="34"/>
  <c r="N25" i="34"/>
  <c r="N27" i="34"/>
  <c r="N28" i="34"/>
  <c r="N29" i="34"/>
  <c r="N30" i="34"/>
  <c r="N33" i="34"/>
  <c r="N34" i="34"/>
  <c r="N35" i="34"/>
  <c r="N36" i="34"/>
  <c r="N37" i="34"/>
  <c r="N8" i="34"/>
  <c r="M7" i="34"/>
  <c r="E23" i="1"/>
  <c r="C20" i="1"/>
  <c r="C18" i="1"/>
  <c r="C17" i="1"/>
  <c r="E17" i="1" s="1"/>
  <c r="E16" i="1"/>
  <c r="E15" i="1"/>
  <c r="E14" i="1"/>
  <c r="E13" i="1"/>
  <c r="E12" i="1"/>
  <c r="E11" i="1"/>
  <c r="E10" i="1"/>
  <c r="D24" i="33"/>
  <c r="C24" i="33"/>
  <c r="E24" i="33" s="1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D24" i="19"/>
  <c r="C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D24" i="14"/>
  <c r="C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D24" i="9"/>
  <c r="C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C43" i="9"/>
  <c r="D43" i="9"/>
  <c r="E43" i="9"/>
  <c r="F43" i="9"/>
  <c r="G43" i="9"/>
  <c r="H43" i="9"/>
  <c r="I43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C61" i="9"/>
  <c r="D61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C79" i="9"/>
  <c r="D79" i="9"/>
  <c r="E79" i="9"/>
  <c r="F79" i="9"/>
  <c r="G79" i="9"/>
  <c r="H79" i="9"/>
  <c r="I79" i="9"/>
  <c r="S84" i="9"/>
  <c r="S85" i="9"/>
  <c r="S86" i="9"/>
  <c r="S87" i="9"/>
  <c r="S88" i="9"/>
  <c r="S89" i="9"/>
  <c r="S90" i="9"/>
  <c r="S91" i="9"/>
  <c r="S92" i="9"/>
  <c r="S93" i="9"/>
  <c r="S94" i="9"/>
  <c r="S95" i="9"/>
  <c r="S96" i="9"/>
  <c r="S97" i="9"/>
  <c r="C98" i="9"/>
  <c r="D98" i="9"/>
  <c r="E98" i="9"/>
  <c r="F98" i="9"/>
  <c r="G98" i="9"/>
  <c r="H98" i="9"/>
  <c r="I98" i="9"/>
  <c r="J98" i="9"/>
  <c r="K98" i="9"/>
  <c r="L98" i="9"/>
  <c r="M98" i="9"/>
  <c r="N98" i="9"/>
  <c r="O98" i="9"/>
  <c r="P98" i="9"/>
  <c r="Q98" i="9"/>
  <c r="R98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C117" i="9"/>
  <c r="D117" i="9"/>
  <c r="E117" i="9"/>
  <c r="F117" i="9"/>
  <c r="G117" i="9"/>
  <c r="H117" i="9"/>
  <c r="I117" i="9"/>
  <c r="J117" i="9"/>
  <c r="K117" i="9"/>
  <c r="L117" i="9"/>
  <c r="M117" i="9"/>
  <c r="N117" i="9"/>
  <c r="O117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C136" i="9"/>
  <c r="D136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C155" i="9"/>
  <c r="D155" i="9"/>
  <c r="E155" i="9"/>
  <c r="F155" i="9"/>
  <c r="G155" i="9"/>
  <c r="H155" i="9"/>
  <c r="I155" i="9"/>
  <c r="J155" i="9"/>
  <c r="K155" i="9"/>
  <c r="L155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C174" i="9"/>
  <c r="D174" i="9"/>
  <c r="E174" i="9"/>
  <c r="F174" i="9"/>
  <c r="G174" i="9"/>
  <c r="H174" i="9"/>
  <c r="I174" i="9"/>
  <c r="J174" i="9"/>
  <c r="K174" i="9"/>
  <c r="L174" i="9"/>
  <c r="M174" i="9"/>
  <c r="N174" i="9"/>
  <c r="AJ179" i="9"/>
  <c r="AJ180" i="9"/>
  <c r="AJ181" i="9"/>
  <c r="AJ182" i="9"/>
  <c r="AJ183" i="9"/>
  <c r="AJ184" i="9"/>
  <c r="AJ185" i="9"/>
  <c r="AJ186" i="9"/>
  <c r="AJ187" i="9"/>
  <c r="AJ188" i="9"/>
  <c r="AJ189" i="9"/>
  <c r="AJ190" i="9"/>
  <c r="AJ191" i="9"/>
  <c r="AJ192" i="9"/>
  <c r="C193" i="9"/>
  <c r="D193" i="9"/>
  <c r="E193" i="9"/>
  <c r="F193" i="9"/>
  <c r="G193" i="9"/>
  <c r="H193" i="9"/>
  <c r="I193" i="9"/>
  <c r="J193" i="9"/>
  <c r="K193" i="9"/>
  <c r="L193" i="9"/>
  <c r="M193" i="9"/>
  <c r="N193" i="9"/>
  <c r="O193" i="9"/>
  <c r="P193" i="9"/>
  <c r="Q193" i="9"/>
  <c r="R193" i="9"/>
  <c r="S193" i="9"/>
  <c r="T193" i="9"/>
  <c r="U193" i="9"/>
  <c r="V193" i="9"/>
  <c r="W193" i="9"/>
  <c r="X193" i="9"/>
  <c r="Y193" i="9"/>
  <c r="Z193" i="9"/>
  <c r="AA193" i="9"/>
  <c r="AB193" i="9"/>
  <c r="AC193" i="9"/>
  <c r="AD193" i="9"/>
  <c r="AE193" i="9"/>
  <c r="AF193" i="9"/>
  <c r="AG193" i="9"/>
  <c r="AH193" i="9"/>
  <c r="AI193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C212" i="9"/>
  <c r="D212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C231" i="9"/>
  <c r="D231" i="9"/>
  <c r="E231" i="9"/>
  <c r="F231" i="9"/>
  <c r="G231" i="9"/>
  <c r="H231" i="9"/>
  <c r="I231" i="9"/>
  <c r="B234" i="9"/>
  <c r="C235" i="9"/>
  <c r="C236" i="9"/>
  <c r="C237" i="9"/>
  <c r="C239" i="9"/>
  <c r="C240" i="9"/>
  <c r="C241" i="9"/>
  <c r="C242" i="9"/>
  <c r="C244" i="9"/>
  <c r="C245" i="9"/>
  <c r="C246" i="9"/>
  <c r="C247" i="9"/>
  <c r="C249" i="9"/>
  <c r="C250" i="9"/>
  <c r="C251" i="9"/>
  <c r="C252" i="9"/>
  <c r="C254" i="9"/>
  <c r="C255" i="9"/>
  <c r="C256" i="9"/>
  <c r="C257" i="9"/>
  <c r="D24" i="4"/>
  <c r="C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C257" i="33"/>
  <c r="C256" i="33"/>
  <c r="C255" i="33"/>
  <c r="C254" i="33"/>
  <c r="C252" i="33"/>
  <c r="C251" i="33"/>
  <c r="C250" i="33"/>
  <c r="C249" i="33"/>
  <c r="C247" i="33"/>
  <c r="C246" i="33"/>
  <c r="C245" i="33"/>
  <c r="C244" i="33"/>
  <c r="C242" i="33"/>
  <c r="C241" i="33"/>
  <c r="C240" i="33"/>
  <c r="C239" i="33"/>
  <c r="C237" i="33"/>
  <c r="C236" i="33"/>
  <c r="C235" i="33"/>
  <c r="B234" i="33"/>
  <c r="C257" i="19"/>
  <c r="C256" i="19"/>
  <c r="C255" i="19"/>
  <c r="C254" i="19"/>
  <c r="C252" i="19"/>
  <c r="C251" i="19"/>
  <c r="C250" i="19"/>
  <c r="C249" i="19"/>
  <c r="C247" i="19"/>
  <c r="C246" i="19"/>
  <c r="C245" i="19"/>
  <c r="C244" i="19"/>
  <c r="C242" i="19"/>
  <c r="C241" i="19"/>
  <c r="C240" i="19"/>
  <c r="C239" i="19"/>
  <c r="C237" i="19"/>
  <c r="C236" i="19"/>
  <c r="C235" i="19"/>
  <c r="B234" i="19"/>
  <c r="C257" i="14"/>
  <c r="C256" i="14"/>
  <c r="C255" i="14"/>
  <c r="C254" i="14"/>
  <c r="C252" i="14"/>
  <c r="C251" i="14"/>
  <c r="C250" i="14"/>
  <c r="C249" i="14"/>
  <c r="C247" i="14"/>
  <c r="C246" i="14"/>
  <c r="C245" i="14"/>
  <c r="C244" i="14"/>
  <c r="C242" i="14"/>
  <c r="C241" i="14"/>
  <c r="C240" i="14"/>
  <c r="C239" i="14"/>
  <c r="C237" i="14"/>
  <c r="C236" i="14"/>
  <c r="C235" i="14"/>
  <c r="B234" i="14"/>
  <c r="C257" i="4"/>
  <c r="C256" i="4"/>
  <c r="C255" i="4"/>
  <c r="C254" i="4"/>
  <c r="C252" i="4"/>
  <c r="C251" i="4"/>
  <c r="C250" i="4"/>
  <c r="C249" i="4"/>
  <c r="C247" i="4"/>
  <c r="C246" i="4"/>
  <c r="C245" i="4"/>
  <c r="C244" i="4"/>
  <c r="C242" i="4"/>
  <c r="C241" i="4"/>
  <c r="C240" i="4"/>
  <c r="C239" i="4"/>
  <c r="C237" i="4"/>
  <c r="C236" i="4"/>
  <c r="C235" i="4"/>
  <c r="B234" i="4"/>
  <c r="E61" i="9" l="1"/>
  <c r="G43" i="1"/>
  <c r="F43" i="1"/>
  <c r="E43" i="1"/>
  <c r="E19" i="1"/>
  <c r="S98" i="9"/>
  <c r="I43" i="1"/>
  <c r="D43" i="1"/>
  <c r="P117" i="9"/>
  <c r="D24" i="1"/>
  <c r="C61" i="1"/>
  <c r="E136" i="9"/>
  <c r="D61" i="1"/>
  <c r="E24" i="9"/>
  <c r="E24" i="14"/>
  <c r="E24" i="19"/>
  <c r="C43" i="1"/>
  <c r="H43" i="1"/>
  <c r="E24" i="4"/>
  <c r="C24" i="1"/>
  <c r="E20" i="1"/>
  <c r="E18" i="1"/>
  <c r="J43" i="9"/>
  <c r="AJ193" i="9"/>
  <c r="O174" i="9"/>
  <c r="E212" i="9"/>
  <c r="J79" i="9"/>
  <c r="J231" i="9"/>
  <c r="M155" i="9"/>
  <c r="I231" i="19"/>
  <c r="H231" i="19"/>
  <c r="G231" i="19"/>
  <c r="F231" i="19"/>
  <c r="E231" i="19"/>
  <c r="D231" i="19"/>
  <c r="C231" i="19"/>
  <c r="J230" i="19"/>
  <c r="J229" i="19"/>
  <c r="J228" i="19"/>
  <c r="J227" i="19"/>
  <c r="J226" i="19"/>
  <c r="J225" i="19"/>
  <c r="J224" i="19"/>
  <c r="J223" i="19"/>
  <c r="J222" i="19"/>
  <c r="J221" i="19"/>
  <c r="J220" i="19"/>
  <c r="J219" i="19"/>
  <c r="J218" i="19"/>
  <c r="J217" i="19"/>
  <c r="D212" i="19"/>
  <c r="C212" i="19"/>
  <c r="E212" i="19" s="1"/>
  <c r="E211" i="19"/>
  <c r="E210" i="19"/>
  <c r="E209" i="19"/>
  <c r="E208" i="19"/>
  <c r="E207" i="19"/>
  <c r="E206" i="19"/>
  <c r="E205" i="19"/>
  <c r="E204" i="19"/>
  <c r="E203" i="19"/>
  <c r="E202" i="19"/>
  <c r="E201" i="19"/>
  <c r="E200" i="19"/>
  <c r="E199" i="19"/>
  <c r="E198" i="19"/>
  <c r="AI193" i="19"/>
  <c r="AH193" i="19"/>
  <c r="AG193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R193" i="19"/>
  <c r="Q193" i="19"/>
  <c r="P193" i="19"/>
  <c r="O193" i="19"/>
  <c r="N193" i="19"/>
  <c r="M193" i="19"/>
  <c r="L193" i="19"/>
  <c r="K193" i="19"/>
  <c r="J193" i="19"/>
  <c r="I193" i="19"/>
  <c r="H193" i="19"/>
  <c r="G193" i="19"/>
  <c r="F193" i="19"/>
  <c r="E193" i="19"/>
  <c r="D193" i="19"/>
  <c r="C193" i="19"/>
  <c r="AJ192" i="19"/>
  <c r="AJ191" i="19"/>
  <c r="AJ190" i="19"/>
  <c r="AJ189" i="19"/>
  <c r="AJ188" i="19"/>
  <c r="AJ187" i="19"/>
  <c r="AJ186" i="19"/>
  <c r="AJ185" i="19"/>
  <c r="AJ184" i="19"/>
  <c r="AJ183" i="19"/>
  <c r="AJ182" i="19"/>
  <c r="AJ181" i="19"/>
  <c r="AJ180" i="19"/>
  <c r="AJ179" i="19"/>
  <c r="N174" i="19"/>
  <c r="M174" i="19"/>
  <c r="L174" i="19"/>
  <c r="K174" i="19"/>
  <c r="J174" i="19"/>
  <c r="I174" i="19"/>
  <c r="H174" i="19"/>
  <c r="G174" i="19"/>
  <c r="F174" i="19"/>
  <c r="E174" i="19"/>
  <c r="D174" i="19"/>
  <c r="C174" i="19"/>
  <c r="O173" i="19"/>
  <c r="O172" i="19"/>
  <c r="O171" i="19"/>
  <c r="O170" i="19"/>
  <c r="O169" i="19"/>
  <c r="O168" i="19"/>
  <c r="O167" i="19"/>
  <c r="O166" i="19"/>
  <c r="O165" i="19"/>
  <c r="O164" i="19"/>
  <c r="O163" i="19"/>
  <c r="O162" i="19"/>
  <c r="O161" i="19"/>
  <c r="O160" i="19"/>
  <c r="L155" i="19"/>
  <c r="K155" i="19"/>
  <c r="J155" i="19"/>
  <c r="I155" i="19"/>
  <c r="H155" i="19"/>
  <c r="G155" i="19"/>
  <c r="F155" i="19"/>
  <c r="E155" i="19"/>
  <c r="D155" i="19"/>
  <c r="C155" i="19"/>
  <c r="M154" i="19"/>
  <c r="M153" i="19"/>
  <c r="M152" i="19"/>
  <c r="M151" i="19"/>
  <c r="M150" i="19"/>
  <c r="M149" i="19"/>
  <c r="M148" i="19"/>
  <c r="M147" i="19"/>
  <c r="M146" i="19"/>
  <c r="M145" i="19"/>
  <c r="M144" i="19"/>
  <c r="M143" i="19"/>
  <c r="M142" i="19"/>
  <c r="M141" i="19"/>
  <c r="D136" i="19"/>
  <c r="C136" i="19"/>
  <c r="E135" i="19"/>
  <c r="E134" i="19"/>
  <c r="E133" i="19"/>
  <c r="E132" i="19"/>
  <c r="E131" i="19"/>
  <c r="E130" i="19"/>
  <c r="E129" i="19"/>
  <c r="E128" i="19"/>
  <c r="E127" i="19"/>
  <c r="E126" i="19"/>
  <c r="E125" i="19"/>
  <c r="E124" i="19"/>
  <c r="E123" i="19"/>
  <c r="E122" i="19"/>
  <c r="O117" i="19"/>
  <c r="N117" i="19"/>
  <c r="M117" i="19"/>
  <c r="L117" i="19"/>
  <c r="K117" i="19"/>
  <c r="J117" i="19"/>
  <c r="I117" i="19"/>
  <c r="H117" i="19"/>
  <c r="G117" i="19"/>
  <c r="F117" i="19"/>
  <c r="E117" i="19"/>
  <c r="D117" i="19"/>
  <c r="C117" i="19"/>
  <c r="P116" i="19"/>
  <c r="P115" i="19"/>
  <c r="P114" i="19"/>
  <c r="P113" i="19"/>
  <c r="P112" i="19"/>
  <c r="P111" i="19"/>
  <c r="P110" i="19"/>
  <c r="P109" i="19"/>
  <c r="P108" i="19"/>
  <c r="P107" i="19"/>
  <c r="P106" i="19"/>
  <c r="P105" i="19"/>
  <c r="P104" i="19"/>
  <c r="P103" i="19"/>
  <c r="R98" i="19"/>
  <c r="Q98" i="19"/>
  <c r="P98" i="19"/>
  <c r="O98" i="19"/>
  <c r="N98" i="19"/>
  <c r="M98" i="19"/>
  <c r="L98" i="19"/>
  <c r="K98" i="19"/>
  <c r="J98" i="19"/>
  <c r="I98" i="19"/>
  <c r="H98" i="19"/>
  <c r="G98" i="19"/>
  <c r="F98" i="19"/>
  <c r="E98" i="19"/>
  <c r="D98" i="19"/>
  <c r="C98" i="19"/>
  <c r="S97" i="19"/>
  <c r="S96" i="19"/>
  <c r="S95" i="19"/>
  <c r="S94" i="19"/>
  <c r="S93" i="19"/>
  <c r="S92" i="19"/>
  <c r="S91" i="19"/>
  <c r="S90" i="19"/>
  <c r="S89" i="19"/>
  <c r="S88" i="19"/>
  <c r="S87" i="19"/>
  <c r="S86" i="19"/>
  <c r="S85" i="19"/>
  <c r="S84" i="19"/>
  <c r="I79" i="19"/>
  <c r="H79" i="19"/>
  <c r="G79" i="19"/>
  <c r="F79" i="19"/>
  <c r="E79" i="19"/>
  <c r="D79" i="19"/>
  <c r="C79" i="19"/>
  <c r="J78" i="19"/>
  <c r="J77" i="19"/>
  <c r="J76" i="19"/>
  <c r="J75" i="19"/>
  <c r="J74" i="19"/>
  <c r="J73" i="19"/>
  <c r="J72" i="19"/>
  <c r="J71" i="19"/>
  <c r="J70" i="19"/>
  <c r="J69" i="19"/>
  <c r="J68" i="19"/>
  <c r="J67" i="19"/>
  <c r="J66" i="19"/>
  <c r="J65" i="19"/>
  <c r="D61" i="19"/>
  <c r="C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I43" i="19"/>
  <c r="H43" i="19"/>
  <c r="G43" i="19"/>
  <c r="F43" i="19"/>
  <c r="E43" i="19"/>
  <c r="D43" i="19"/>
  <c r="C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I231" i="14"/>
  <c r="H231" i="14"/>
  <c r="G231" i="14"/>
  <c r="F231" i="14"/>
  <c r="E231" i="14"/>
  <c r="D231" i="14"/>
  <c r="C231" i="14"/>
  <c r="J230" i="14"/>
  <c r="J229" i="14"/>
  <c r="J228" i="14"/>
  <c r="J227" i="14"/>
  <c r="J226" i="14"/>
  <c r="J225" i="14"/>
  <c r="J224" i="14"/>
  <c r="J223" i="14"/>
  <c r="J222" i="14"/>
  <c r="J221" i="14"/>
  <c r="J220" i="14"/>
  <c r="J219" i="14"/>
  <c r="J218" i="14"/>
  <c r="J217" i="14"/>
  <c r="D212" i="14"/>
  <c r="C212" i="14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AI193" i="14"/>
  <c r="AH193" i="14"/>
  <c r="AG193" i="14"/>
  <c r="AF193" i="14"/>
  <c r="AE193" i="14"/>
  <c r="AD193" i="14"/>
  <c r="AC193" i="14"/>
  <c r="AB193" i="14"/>
  <c r="AA193" i="14"/>
  <c r="Z193" i="14"/>
  <c r="Y193" i="14"/>
  <c r="X193" i="14"/>
  <c r="W193" i="14"/>
  <c r="V193" i="14"/>
  <c r="U193" i="14"/>
  <c r="T193" i="14"/>
  <c r="S193" i="14"/>
  <c r="R193" i="14"/>
  <c r="Q193" i="14"/>
  <c r="P193" i="14"/>
  <c r="O193" i="14"/>
  <c r="N193" i="14"/>
  <c r="M193" i="14"/>
  <c r="L193" i="14"/>
  <c r="K193" i="14"/>
  <c r="J193" i="14"/>
  <c r="I193" i="14"/>
  <c r="H193" i="14"/>
  <c r="G193" i="14"/>
  <c r="F193" i="14"/>
  <c r="E193" i="14"/>
  <c r="D193" i="14"/>
  <c r="C193" i="14"/>
  <c r="AJ192" i="14"/>
  <c r="AJ191" i="14"/>
  <c r="AJ190" i="14"/>
  <c r="AJ189" i="14"/>
  <c r="AJ188" i="14"/>
  <c r="AJ187" i="14"/>
  <c r="AJ186" i="14"/>
  <c r="AJ185" i="14"/>
  <c r="AJ184" i="14"/>
  <c r="AJ183" i="14"/>
  <c r="AJ182" i="14"/>
  <c r="AJ181" i="14"/>
  <c r="AJ180" i="14"/>
  <c r="AJ179" i="14"/>
  <c r="N174" i="14"/>
  <c r="M174" i="14"/>
  <c r="L174" i="14"/>
  <c r="K174" i="14"/>
  <c r="J174" i="14"/>
  <c r="I174" i="14"/>
  <c r="H174" i="14"/>
  <c r="G174" i="14"/>
  <c r="F174" i="14"/>
  <c r="E174" i="14"/>
  <c r="D174" i="14"/>
  <c r="C174" i="14"/>
  <c r="O173" i="14"/>
  <c r="O172" i="14"/>
  <c r="O171" i="14"/>
  <c r="O170" i="14"/>
  <c r="O169" i="14"/>
  <c r="O168" i="14"/>
  <c r="O167" i="14"/>
  <c r="O166" i="14"/>
  <c r="O165" i="14"/>
  <c r="O164" i="14"/>
  <c r="O163" i="14"/>
  <c r="O162" i="14"/>
  <c r="O161" i="14"/>
  <c r="O160" i="14"/>
  <c r="L155" i="14"/>
  <c r="K155" i="14"/>
  <c r="J155" i="14"/>
  <c r="I155" i="14"/>
  <c r="H155" i="14"/>
  <c r="G155" i="14"/>
  <c r="F155" i="14"/>
  <c r="E155" i="14"/>
  <c r="D155" i="14"/>
  <c r="C155" i="14"/>
  <c r="M154" i="14"/>
  <c r="M153" i="14"/>
  <c r="M152" i="14"/>
  <c r="M151" i="14"/>
  <c r="M150" i="14"/>
  <c r="M149" i="14"/>
  <c r="M148" i="14"/>
  <c r="M147" i="14"/>
  <c r="M146" i="14"/>
  <c r="M145" i="14"/>
  <c r="M144" i="14"/>
  <c r="M143" i="14"/>
  <c r="M142" i="14"/>
  <c r="M141" i="14"/>
  <c r="D136" i="14"/>
  <c r="C136" i="14"/>
  <c r="E136" i="14" s="1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O117" i="14"/>
  <c r="N117" i="14"/>
  <c r="M117" i="14"/>
  <c r="L117" i="14"/>
  <c r="K117" i="14"/>
  <c r="J117" i="14"/>
  <c r="I117" i="14"/>
  <c r="H117" i="14"/>
  <c r="G117" i="14"/>
  <c r="F117" i="14"/>
  <c r="E117" i="14"/>
  <c r="D117" i="14"/>
  <c r="C117" i="14"/>
  <c r="P116" i="14"/>
  <c r="P115" i="14"/>
  <c r="P114" i="14"/>
  <c r="P113" i="14"/>
  <c r="P112" i="14"/>
  <c r="P111" i="14"/>
  <c r="P110" i="14"/>
  <c r="P109" i="14"/>
  <c r="P108" i="14"/>
  <c r="P107" i="14"/>
  <c r="P106" i="14"/>
  <c r="P105" i="14"/>
  <c r="P104" i="14"/>
  <c r="P103" i="14"/>
  <c r="R98" i="14"/>
  <c r="Q98" i="14"/>
  <c r="P98" i="14"/>
  <c r="O98" i="14"/>
  <c r="N98" i="14"/>
  <c r="M98" i="14"/>
  <c r="L98" i="14"/>
  <c r="K98" i="14"/>
  <c r="J98" i="14"/>
  <c r="I98" i="14"/>
  <c r="H98" i="14"/>
  <c r="G98" i="14"/>
  <c r="F98" i="14"/>
  <c r="E98" i="14"/>
  <c r="D98" i="14"/>
  <c r="C98" i="14"/>
  <c r="S97" i="14"/>
  <c r="S96" i="14"/>
  <c r="S95" i="14"/>
  <c r="S94" i="14"/>
  <c r="S93" i="14"/>
  <c r="S92" i="14"/>
  <c r="S91" i="14"/>
  <c r="S90" i="14"/>
  <c r="S89" i="14"/>
  <c r="S88" i="14"/>
  <c r="S87" i="14"/>
  <c r="S86" i="14"/>
  <c r="S85" i="14"/>
  <c r="S84" i="14"/>
  <c r="I79" i="14"/>
  <c r="H79" i="14"/>
  <c r="G79" i="14"/>
  <c r="F79" i="14"/>
  <c r="E79" i="14"/>
  <c r="D79" i="14"/>
  <c r="C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D61" i="14"/>
  <c r="C61" i="14"/>
  <c r="E61" i="14" s="1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I43" i="14"/>
  <c r="H43" i="14"/>
  <c r="G43" i="14"/>
  <c r="F43" i="14"/>
  <c r="E43" i="14"/>
  <c r="D43" i="14"/>
  <c r="C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I231" i="4"/>
  <c r="H231" i="4"/>
  <c r="G231" i="4"/>
  <c r="F231" i="4"/>
  <c r="E231" i="4"/>
  <c r="D231" i="4"/>
  <c r="C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D212" i="4"/>
  <c r="C212" i="4"/>
  <c r="E212" i="4" s="1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AI193" i="4"/>
  <c r="AH193" i="4"/>
  <c r="AG193" i="4"/>
  <c r="AF193" i="4"/>
  <c r="AE193" i="4"/>
  <c r="AD193" i="4"/>
  <c r="AC193" i="4"/>
  <c r="AB193" i="4"/>
  <c r="AA193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AJ192" i="4"/>
  <c r="AJ191" i="4"/>
  <c r="AJ190" i="4"/>
  <c r="AJ189" i="4"/>
  <c r="AJ188" i="4"/>
  <c r="AJ187" i="4"/>
  <c r="AJ186" i="4"/>
  <c r="AJ185" i="4"/>
  <c r="AJ184" i="4"/>
  <c r="AJ183" i="4"/>
  <c r="AJ182" i="4"/>
  <c r="AJ181" i="4"/>
  <c r="AJ180" i="4"/>
  <c r="AJ179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L155" i="4"/>
  <c r="K155" i="4"/>
  <c r="J155" i="4"/>
  <c r="I155" i="4"/>
  <c r="H155" i="4"/>
  <c r="G155" i="4"/>
  <c r="F155" i="4"/>
  <c r="E155" i="4"/>
  <c r="D155" i="4"/>
  <c r="C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D136" i="4"/>
  <c r="C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I79" i="4"/>
  <c r="H79" i="4"/>
  <c r="G79" i="4"/>
  <c r="F79" i="4"/>
  <c r="E79" i="4"/>
  <c r="D79" i="4"/>
  <c r="C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D61" i="4"/>
  <c r="C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I43" i="4"/>
  <c r="H43" i="4"/>
  <c r="G43" i="4"/>
  <c r="F43" i="4"/>
  <c r="E43" i="4"/>
  <c r="D43" i="4"/>
  <c r="C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18" i="33"/>
  <c r="J219" i="33"/>
  <c r="J220" i="33"/>
  <c r="J221" i="33"/>
  <c r="J222" i="33"/>
  <c r="J223" i="33"/>
  <c r="J224" i="33"/>
  <c r="J225" i="33"/>
  <c r="J226" i="33"/>
  <c r="J227" i="33"/>
  <c r="J228" i="33"/>
  <c r="J229" i="33"/>
  <c r="J230" i="33"/>
  <c r="J217" i="33"/>
  <c r="E199" i="33"/>
  <c r="E200" i="33"/>
  <c r="E201" i="33"/>
  <c r="E202" i="33"/>
  <c r="E203" i="33"/>
  <c r="E204" i="33"/>
  <c r="E205" i="33"/>
  <c r="E206" i="33"/>
  <c r="E207" i="33"/>
  <c r="E208" i="33"/>
  <c r="E209" i="33"/>
  <c r="E210" i="33"/>
  <c r="E211" i="33"/>
  <c r="E198" i="33"/>
  <c r="AJ180" i="33"/>
  <c r="AJ181" i="33"/>
  <c r="AJ182" i="33"/>
  <c r="AJ183" i="33"/>
  <c r="AJ184" i="33"/>
  <c r="AJ185" i="33"/>
  <c r="AJ186" i="33"/>
  <c r="AJ187" i="33"/>
  <c r="AJ188" i="33"/>
  <c r="AJ189" i="33"/>
  <c r="AJ190" i="33"/>
  <c r="AJ191" i="33"/>
  <c r="AJ192" i="33"/>
  <c r="AJ179" i="33"/>
  <c r="O161" i="33"/>
  <c r="O162" i="33"/>
  <c r="O163" i="33"/>
  <c r="O164" i="33"/>
  <c r="O165" i="33"/>
  <c r="O166" i="33"/>
  <c r="O167" i="33"/>
  <c r="O168" i="33"/>
  <c r="O169" i="33"/>
  <c r="O170" i="33"/>
  <c r="O171" i="33"/>
  <c r="O172" i="33"/>
  <c r="O173" i="33"/>
  <c r="N174" i="33"/>
  <c r="O160" i="33"/>
  <c r="M142" i="33"/>
  <c r="M143" i="33"/>
  <c r="M144" i="33"/>
  <c r="M145" i="33"/>
  <c r="M146" i="33"/>
  <c r="M147" i="33"/>
  <c r="M148" i="33"/>
  <c r="M149" i="33"/>
  <c r="M150" i="33"/>
  <c r="M151" i="33"/>
  <c r="M152" i="33"/>
  <c r="M153" i="33"/>
  <c r="M154" i="33"/>
  <c r="M141" i="33"/>
  <c r="E123" i="33"/>
  <c r="E124" i="33"/>
  <c r="E125" i="33"/>
  <c r="E126" i="33"/>
  <c r="E127" i="33"/>
  <c r="E128" i="33"/>
  <c r="E129" i="33"/>
  <c r="E130" i="33"/>
  <c r="E131" i="33"/>
  <c r="E132" i="33"/>
  <c r="E133" i="33"/>
  <c r="E134" i="33"/>
  <c r="E135" i="33"/>
  <c r="E122" i="33"/>
  <c r="P104" i="33"/>
  <c r="P105" i="33"/>
  <c r="P106" i="33"/>
  <c r="P107" i="33"/>
  <c r="P108" i="33"/>
  <c r="P109" i="33"/>
  <c r="P110" i="33"/>
  <c r="P111" i="33"/>
  <c r="P112" i="33"/>
  <c r="P113" i="33"/>
  <c r="P114" i="33"/>
  <c r="P115" i="33"/>
  <c r="P116" i="33"/>
  <c r="P103" i="33"/>
  <c r="N117" i="33"/>
  <c r="O117" i="33"/>
  <c r="S85" i="33"/>
  <c r="S86" i="33"/>
  <c r="S87" i="33"/>
  <c r="S88" i="33"/>
  <c r="S89" i="33"/>
  <c r="S90" i="33"/>
  <c r="S91" i="33"/>
  <c r="S92" i="33"/>
  <c r="S93" i="33"/>
  <c r="S94" i="33"/>
  <c r="S95" i="33"/>
  <c r="S96" i="33"/>
  <c r="S97" i="33"/>
  <c r="S84" i="33"/>
  <c r="J66" i="33"/>
  <c r="J67" i="33"/>
  <c r="J68" i="33"/>
  <c r="J69" i="33"/>
  <c r="J70" i="33"/>
  <c r="J71" i="33"/>
  <c r="J72" i="33"/>
  <c r="J73" i="33"/>
  <c r="J74" i="33"/>
  <c r="J75" i="33"/>
  <c r="J76" i="33"/>
  <c r="J77" i="33"/>
  <c r="J78" i="33"/>
  <c r="J65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47" i="33"/>
  <c r="J30" i="33"/>
  <c r="J31" i="33"/>
  <c r="J32" i="33"/>
  <c r="J33" i="33"/>
  <c r="J34" i="33"/>
  <c r="J35" i="33"/>
  <c r="J36" i="33"/>
  <c r="J37" i="33"/>
  <c r="J38" i="33"/>
  <c r="J39" i="33"/>
  <c r="J40" i="33"/>
  <c r="J41" i="33"/>
  <c r="J42" i="33"/>
  <c r="J29" i="33"/>
  <c r="I231" i="33"/>
  <c r="H231" i="33"/>
  <c r="G231" i="33"/>
  <c r="F231" i="33"/>
  <c r="E231" i="33"/>
  <c r="D231" i="33"/>
  <c r="C231" i="33"/>
  <c r="D212" i="33"/>
  <c r="C212" i="33"/>
  <c r="E212" i="33" s="1"/>
  <c r="AI193" i="33"/>
  <c r="AH193" i="33"/>
  <c r="AG193" i="33"/>
  <c r="AF193" i="33"/>
  <c r="AE193" i="33"/>
  <c r="AD193" i="33"/>
  <c r="AC193" i="33"/>
  <c r="AB193" i="33"/>
  <c r="AA193" i="33"/>
  <c r="Z193" i="33"/>
  <c r="Y193" i="33"/>
  <c r="X193" i="33"/>
  <c r="W193" i="33"/>
  <c r="V193" i="33"/>
  <c r="U193" i="33"/>
  <c r="T193" i="33"/>
  <c r="S193" i="33"/>
  <c r="R193" i="33"/>
  <c r="Q193" i="33"/>
  <c r="P193" i="33"/>
  <c r="O193" i="33"/>
  <c r="N193" i="33"/>
  <c r="M193" i="33"/>
  <c r="L193" i="33"/>
  <c r="K193" i="33"/>
  <c r="J193" i="33"/>
  <c r="I193" i="33"/>
  <c r="H193" i="33"/>
  <c r="G193" i="33"/>
  <c r="F193" i="33"/>
  <c r="E193" i="33"/>
  <c r="D193" i="33"/>
  <c r="C193" i="33"/>
  <c r="M174" i="33"/>
  <c r="L174" i="33"/>
  <c r="K174" i="33"/>
  <c r="J174" i="33"/>
  <c r="I174" i="33"/>
  <c r="H174" i="33"/>
  <c r="G174" i="33"/>
  <c r="F174" i="33"/>
  <c r="E174" i="33"/>
  <c r="D174" i="33"/>
  <c r="C174" i="33"/>
  <c r="O174" i="33" s="1"/>
  <c r="L155" i="33"/>
  <c r="K155" i="33"/>
  <c r="J155" i="33"/>
  <c r="I155" i="33"/>
  <c r="H155" i="33"/>
  <c r="G155" i="33"/>
  <c r="F155" i="33"/>
  <c r="E155" i="33"/>
  <c r="D155" i="33"/>
  <c r="C155" i="33"/>
  <c r="D136" i="33"/>
  <c r="C136" i="33"/>
  <c r="E136" i="33" s="1"/>
  <c r="M117" i="33"/>
  <c r="L117" i="33"/>
  <c r="K117" i="33"/>
  <c r="J117" i="33"/>
  <c r="I117" i="33"/>
  <c r="H117" i="33"/>
  <c r="G117" i="33"/>
  <c r="F117" i="33"/>
  <c r="E117" i="33"/>
  <c r="D117" i="33"/>
  <c r="C117" i="33"/>
  <c r="R98" i="33"/>
  <c r="Q98" i="33"/>
  <c r="P98" i="33"/>
  <c r="O98" i="33"/>
  <c r="N98" i="33"/>
  <c r="M98" i="33"/>
  <c r="L98" i="33"/>
  <c r="K98" i="33"/>
  <c r="J98" i="33"/>
  <c r="I98" i="33"/>
  <c r="H98" i="33"/>
  <c r="G98" i="33"/>
  <c r="F98" i="33"/>
  <c r="E98" i="33"/>
  <c r="D98" i="33"/>
  <c r="C98" i="33"/>
  <c r="I79" i="33"/>
  <c r="H79" i="33"/>
  <c r="G79" i="33"/>
  <c r="F79" i="33"/>
  <c r="E79" i="33"/>
  <c r="D79" i="33"/>
  <c r="C79" i="33"/>
  <c r="D61" i="33"/>
  <c r="C61" i="33"/>
  <c r="E61" i="33" s="1"/>
  <c r="I43" i="33"/>
  <c r="H43" i="33"/>
  <c r="G43" i="33"/>
  <c r="F43" i="33"/>
  <c r="E43" i="33"/>
  <c r="D43" i="33"/>
  <c r="C43" i="33"/>
  <c r="E24" i="1" l="1"/>
  <c r="S98" i="4"/>
  <c r="E136" i="4"/>
  <c r="S98" i="33"/>
  <c r="J79" i="33"/>
  <c r="M155" i="33"/>
  <c r="J231" i="33"/>
  <c r="J43" i="33"/>
  <c r="P117" i="33"/>
  <c r="AJ193" i="33"/>
  <c r="E136" i="19"/>
  <c r="M155" i="19"/>
  <c r="O174" i="19"/>
  <c r="J43" i="19"/>
  <c r="J79" i="19"/>
  <c r="P117" i="19"/>
  <c r="E61" i="19"/>
  <c r="J79" i="14"/>
  <c r="AJ193" i="14"/>
  <c r="O174" i="4"/>
  <c r="M155" i="4"/>
  <c r="AJ193" i="4"/>
  <c r="J231" i="19"/>
  <c r="AJ193" i="19"/>
  <c r="S98" i="19"/>
  <c r="J231" i="14"/>
  <c r="E212" i="14"/>
  <c r="O174" i="14"/>
  <c r="M155" i="14"/>
  <c r="P117" i="14"/>
  <c r="S98" i="14"/>
  <c r="J43" i="14"/>
  <c r="J231" i="4"/>
  <c r="P117" i="4"/>
  <c r="J79" i="4"/>
  <c r="E61" i="4"/>
  <c r="J43" i="4"/>
  <c r="F24" i="3"/>
  <c r="F23" i="3"/>
  <c r="F22" i="3"/>
  <c r="F21" i="3"/>
  <c r="F20" i="3"/>
  <c r="F19" i="3"/>
  <c r="F17" i="3"/>
  <c r="F18" i="3"/>
  <c r="F16" i="3"/>
  <c r="F15" i="3"/>
  <c r="F14" i="3"/>
  <c r="F13" i="3"/>
  <c r="F12" i="3"/>
  <c r="F11" i="3"/>
  <c r="F10" i="3"/>
  <c r="F9" i="3"/>
  <c r="F8" i="3"/>
  <c r="F7" i="3"/>
  <c r="F6" i="3"/>
  <c r="F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F25" i="3"/>
  <c r="C25" i="3"/>
  <c r="E122" i="1"/>
  <c r="S86" i="1"/>
  <c r="E47" i="1"/>
  <c r="C236" i="1"/>
  <c r="C237" i="1"/>
  <c r="C239" i="1"/>
  <c r="C240" i="1"/>
  <c r="C241" i="1"/>
  <c r="C242" i="1"/>
  <c r="C244" i="1"/>
  <c r="C245" i="1"/>
  <c r="C246" i="1"/>
  <c r="C247" i="1"/>
  <c r="C249" i="1"/>
  <c r="C250" i="1"/>
  <c r="C251" i="1"/>
  <c r="C252" i="1"/>
  <c r="C254" i="1"/>
  <c r="C255" i="1"/>
  <c r="C256" i="1"/>
  <c r="C257" i="1"/>
  <c r="C235" i="1"/>
  <c r="B234" i="1"/>
  <c r="E60" i="1" l="1"/>
  <c r="E135" i="1"/>
  <c r="E211" i="1"/>
  <c r="J78" i="1"/>
  <c r="S97" i="1"/>
  <c r="AJ192" i="1"/>
  <c r="J42" i="1"/>
  <c r="J230" i="1"/>
  <c r="M154" i="1"/>
  <c r="E204" i="1"/>
  <c r="E53" i="1"/>
  <c r="E128" i="1"/>
  <c r="J35" i="1"/>
  <c r="N166" i="1"/>
  <c r="S90" i="1"/>
  <c r="J71" i="1"/>
  <c r="N109" i="1"/>
  <c r="M147" i="1"/>
  <c r="AJ185" i="1"/>
  <c r="J223" i="1"/>
  <c r="E52" i="1"/>
  <c r="E127" i="1"/>
  <c r="E203" i="1"/>
  <c r="J34" i="1"/>
  <c r="J70" i="1"/>
  <c r="S89" i="1"/>
  <c r="M146" i="1"/>
  <c r="J222" i="1"/>
  <c r="N108" i="1"/>
  <c r="N165" i="1"/>
  <c r="AJ184" i="1"/>
  <c r="E51" i="1"/>
  <c r="E202" i="1"/>
  <c r="J33" i="1"/>
  <c r="J69" i="1"/>
  <c r="E126" i="1"/>
  <c r="J221" i="1"/>
  <c r="S88" i="1"/>
  <c r="N107" i="1"/>
  <c r="M145" i="1"/>
  <c r="N164" i="1"/>
  <c r="AJ183" i="1"/>
  <c r="E50" i="1"/>
  <c r="E125" i="1"/>
  <c r="E201" i="1"/>
  <c r="J68" i="1"/>
  <c r="J220" i="1"/>
  <c r="M144" i="1"/>
  <c r="N163" i="1"/>
  <c r="J32" i="1"/>
  <c r="N106" i="1"/>
  <c r="AJ182" i="1"/>
  <c r="S87" i="1"/>
  <c r="J31" i="1"/>
  <c r="J67" i="1"/>
  <c r="N162" i="1"/>
  <c r="J219" i="1"/>
  <c r="E49" i="1"/>
  <c r="E124" i="1"/>
  <c r="E200" i="1"/>
  <c r="N105" i="1"/>
  <c r="M143" i="1"/>
  <c r="AJ181" i="1"/>
  <c r="N104" i="1"/>
  <c r="N161" i="1"/>
  <c r="E199" i="1"/>
  <c r="J66" i="1"/>
  <c r="M142" i="1"/>
  <c r="J30" i="1"/>
  <c r="S85" i="1"/>
  <c r="E205" i="1"/>
  <c r="J218" i="1"/>
  <c r="E48" i="1"/>
  <c r="E123" i="1"/>
  <c r="AJ180" i="1"/>
  <c r="E56" i="1"/>
  <c r="AJ179" i="1"/>
  <c r="J217" i="1"/>
  <c r="E207" i="1"/>
  <c r="J65" i="1"/>
  <c r="J73" i="1"/>
  <c r="M141" i="1"/>
  <c r="J29" i="1"/>
  <c r="E55" i="1"/>
  <c r="S84" i="1"/>
  <c r="N103" i="1"/>
  <c r="N160" i="1"/>
  <c r="E198" i="1"/>
  <c r="E206" i="1"/>
  <c r="J74" i="1"/>
  <c r="J38" i="1"/>
  <c r="J37" i="1"/>
  <c r="J75" i="1"/>
  <c r="S92" i="1"/>
  <c r="M151" i="1"/>
  <c r="AJ188" i="1"/>
  <c r="J39" i="1"/>
  <c r="J72" i="1"/>
  <c r="E129" i="1"/>
  <c r="J225" i="1"/>
  <c r="J36" i="1"/>
  <c r="J224" i="1"/>
  <c r="J226" i="1"/>
  <c r="J227" i="1"/>
  <c r="E208" i="1"/>
  <c r="AJ189" i="1"/>
  <c r="AJ187" i="1"/>
  <c r="AJ186" i="1"/>
  <c r="M149" i="1"/>
  <c r="M148" i="1"/>
  <c r="M150" i="1"/>
  <c r="E130" i="1"/>
  <c r="E131" i="1"/>
  <c r="E132" i="1"/>
  <c r="S93" i="1"/>
  <c r="S94" i="1"/>
  <c r="S91" i="1"/>
  <c r="E57" i="1"/>
  <c r="E54" i="1"/>
  <c r="E212" i="1" l="1"/>
  <c r="E136" i="1"/>
  <c r="E61" i="1"/>
  <c r="J231" i="1"/>
  <c r="AJ193" i="1"/>
  <c r="S98" i="1"/>
  <c r="M155" i="1"/>
  <c r="J79" i="1"/>
  <c r="J43" i="1"/>
</calcChain>
</file>

<file path=xl/sharedStrings.xml><?xml version="1.0" encoding="utf-8"?>
<sst xmlns="http://schemas.openxmlformats.org/spreadsheetml/2006/main" count="6783" uniqueCount="345">
  <si>
    <t>No Formal Schooling</t>
  </si>
  <si>
    <t>No Formal Schooling but able to read and write</t>
  </si>
  <si>
    <t>Elementary level</t>
  </si>
  <si>
    <t>Elementary Graduate</t>
  </si>
  <si>
    <t>High School Level</t>
  </si>
  <si>
    <t>High School Graduate</t>
  </si>
  <si>
    <t>After High School Education or Vocational (Tech/Voc/College/Post Grad)</t>
  </si>
  <si>
    <t>Total</t>
  </si>
  <si>
    <t>Yes</t>
  </si>
  <si>
    <t>No</t>
  </si>
  <si>
    <t>Parent/ Guardian Only</t>
  </si>
  <si>
    <t>Parent/ Guardian and Siblings</t>
  </si>
  <si>
    <t>Parent/ Guardian,  Siblings &amp; Grand Parent</t>
  </si>
  <si>
    <t>Parent/ Guardian,  Siblings, Grand Parent &amp; Other members of family</t>
  </si>
  <si>
    <t>Siblings Only</t>
  </si>
  <si>
    <t>Siblings &amp; Grand Parent</t>
  </si>
  <si>
    <t>Parent/ Guardian,  Siblings, Grand Parent, Other members of family &amp; Others</t>
  </si>
  <si>
    <t>Siblings, Grand Parent,  Other members of family &amp; Others</t>
  </si>
  <si>
    <t>Grand Parent Only</t>
  </si>
  <si>
    <t>Grand Parent,  Other members of family &amp; Others</t>
  </si>
  <si>
    <t>Grand Parent &amp; Other members of family</t>
  </si>
  <si>
    <t>Other members of family only</t>
  </si>
  <si>
    <t>Other members of family and Other (tutor/helper)</t>
  </si>
  <si>
    <t>Other (tutor/helper) only</t>
  </si>
  <si>
    <t>None</t>
  </si>
  <si>
    <t>Learner able to do independent learning</t>
  </si>
  <si>
    <t>Television Only</t>
  </si>
  <si>
    <t>Television and Cellphone</t>
  </si>
  <si>
    <t>Television, Cellphone &amp; Radio</t>
  </si>
  <si>
    <t>Television, Cellphone, Radio &amp; Desktop/laptop</t>
  </si>
  <si>
    <t>Cellphone Only</t>
  </si>
  <si>
    <t>Cellphone &amp; Radio</t>
  </si>
  <si>
    <t>Cellphone,  Radio &amp; Desktop/laptop</t>
  </si>
  <si>
    <t>Radio Only</t>
  </si>
  <si>
    <t>Radio &amp; Desktop/laptop</t>
  </si>
  <si>
    <t xml:space="preserve"> Desktop/laptop only</t>
  </si>
  <si>
    <t>Mobile data only</t>
  </si>
  <si>
    <t>Mobile data &amp; broadband</t>
  </si>
  <si>
    <t>Mobile data, broadband &amp; computer shop</t>
  </si>
  <si>
    <t>Mobile data, broadband, computer shop &amp; other places</t>
  </si>
  <si>
    <t>Broadband only</t>
  </si>
  <si>
    <t xml:space="preserve"> broadband, computer shop &amp; other places</t>
  </si>
  <si>
    <t>Computer shop only</t>
  </si>
  <si>
    <t>Computer shop and other places</t>
  </si>
  <si>
    <t>Other places only</t>
  </si>
  <si>
    <t>online learning only</t>
  </si>
  <si>
    <t>online learning &amp; television</t>
  </si>
  <si>
    <t>online learning, television &amp; radio</t>
  </si>
  <si>
    <t>E. LIMITED FACE TO FACE</t>
  </si>
  <si>
    <t>E1. In case limited face to face classes will be allowed, are you willing to allow your child/children to participate?</t>
  </si>
  <si>
    <t>online learning, television, radio &amp; modular learning</t>
  </si>
  <si>
    <t>Television &amp; radio</t>
  </si>
  <si>
    <t>Television, radio &amp; modular learning</t>
  </si>
  <si>
    <t>Radio only</t>
  </si>
  <si>
    <t>Radio &amp; Modular Learning</t>
  </si>
  <si>
    <t>Fear of Getting Infected of Corona Virus</t>
  </si>
  <si>
    <t>Limited or no available transportation from home to school and vice versa</t>
  </si>
  <si>
    <t>lack of available gadgets/ equipment only</t>
  </si>
  <si>
    <t>lack of available gadgets/ equipment , insufficient load/ data allowance &amp; unstable mobile/ internet connection</t>
  </si>
  <si>
    <t>lack of available gadgets/ equipment , insufficient load/ data allowance, unstable mobile/ internet connection &amp; existing health condition/s</t>
  </si>
  <si>
    <t>Existing Illness or health related concens</t>
  </si>
  <si>
    <t>lack of available gadgets/ equipment , insufficient load/ data allowance, unstable mobile/ internet connection, existing health condition/s &amp; difficulty in independent learning</t>
  </si>
  <si>
    <t>lack of available gadgets/ equipment , insufficient load/ data allowance, unstable mobile/ internet connection, existing health condition/s, difficulty in independent learning &amp; conflict with other activities (i.e., house chores)</t>
  </si>
  <si>
    <t>helping in family business or working</t>
  </si>
  <si>
    <t>Helping in household chores</t>
  </si>
  <si>
    <t>Presence of Arm Conflict in the area</t>
  </si>
  <si>
    <t>lack of available gadgets/ equipment , insufficient load/ data allowance, unstable mobile/ internet connection, existing health condition/s, difficulty in independent learning, conflict with other activities (i.e., house chores) &amp; high electrical consumption</t>
  </si>
  <si>
    <t>lack of available gadgets/ equipment , insufficient load/ data allowance, unstable mobile/ internet connection, existing health condition/s, difficulty in independent learning, conflict with other activities (i.e., house chores), high electrical consumption &amp; distractions (i.e., social media, noise from community/neighbor)</t>
  </si>
  <si>
    <t>insufficient load/ data allowance only</t>
  </si>
  <si>
    <t>insufficient load/ data allowance &amp; unstable mobile/ internet connection</t>
  </si>
  <si>
    <t>insufficient load/ data allowance, unstable mobile/ internet connection &amp; existing health condition/s</t>
  </si>
  <si>
    <t>insufficient load/ data allowance, unstable mobile/ internet connection, existing health condition/s &amp; difficulty in independent learning</t>
  </si>
  <si>
    <t>insufficient load/ data allowance, unstable mobile/ internet connection, existing health condition/s, difficulty in independent learning &amp; conflict with other activities (i.e., house chores)</t>
  </si>
  <si>
    <t>insufficient load/ data allowance, unstable mobile/ internet connection, existing health condition/s, difficulty in independent learning, conflict with other activities (i.e., house chores), high electrical consumption &amp; distractions (i.e., social media, noise from community/neighbor)</t>
  </si>
  <si>
    <t>unstable mobile/ internet connection only</t>
  </si>
  <si>
    <t>unstable mobile/ internet connection, existing health condition/s, difficulty in independent learning, conflict with other activities (i.e., house chores), high electrical consumption &amp; distractions (i.e., social media, noise from community/neighbor)</t>
  </si>
  <si>
    <t>existing health condition/s only</t>
  </si>
  <si>
    <t>existing health condition/s, difficulty in independent learning &amp; conflict with other activities (i.e., house chores)</t>
  </si>
  <si>
    <t>existing health condition/s, difficulty in independent learning, conflict with other activities (i.e., house chores), high electrical consumption &amp; distractions (i.e., social media, noise from community/neighbor)</t>
  </si>
  <si>
    <t>difficulty in independent learning, conflict with other activities (i.e., house chores), high electrical consumption &amp; distractions (i.e., social media, noise from community/neighbor)</t>
  </si>
  <si>
    <t>difficulty in independent learning only</t>
  </si>
  <si>
    <t>conflict with other activities (i.e., house chores) only</t>
  </si>
  <si>
    <t>conflict with other activities (i.e., house chores), high electrical consumption &amp; distractions (i.e., social media, noise from community/neighbor)</t>
  </si>
  <si>
    <t>difficulty in independent learning &amp; conflict with other activities (i.e., house chores)</t>
  </si>
  <si>
    <t>difficulty in independent learning, conflict with other activities (i.e., house chores) &amp; high electrical consumption</t>
  </si>
  <si>
    <t>high electrical consumption only</t>
  </si>
  <si>
    <t>E.2 If the answer is no , please select only 1 major consideration or state specific reason</t>
  </si>
  <si>
    <t>Other Reason, if any</t>
  </si>
  <si>
    <t>Kinder</t>
  </si>
  <si>
    <t>Grade Level</t>
  </si>
  <si>
    <t>NAME OF SCHOOL</t>
  </si>
  <si>
    <t>SCHOOL ID</t>
  </si>
  <si>
    <t>DIVISION</t>
  </si>
  <si>
    <t>REGION</t>
  </si>
  <si>
    <t>Non-Graded</t>
  </si>
  <si>
    <r>
      <t>HM</t>
    </r>
    <r>
      <rPr>
        <b/>
        <vertAlign val="subscript"/>
        <sz val="11"/>
        <color theme="1"/>
        <rFont val="Arial"/>
        <family val="2"/>
      </rPr>
      <t>1</t>
    </r>
  </si>
  <si>
    <r>
      <t>HM</t>
    </r>
    <r>
      <rPr>
        <b/>
        <vertAlign val="sub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</si>
  <si>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</si>
  <si>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</si>
  <si>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</si>
  <si>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</si>
  <si>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</si>
  <si>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</si>
  <si>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</si>
  <si>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</si>
  <si>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11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</si>
  <si>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12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</si>
  <si>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13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</si>
  <si>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14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</si>
  <si>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15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</si>
  <si>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16</t>
    </r>
    <r>
      <rPr>
        <sz val="11"/>
        <color theme="1"/>
        <rFont val="Calibri"/>
        <family val="2"/>
        <scheme val="minor"/>
      </rPr>
      <t/>
    </r>
  </si>
  <si>
    <t xml:space="preserve">Instruction: </t>
  </si>
  <si>
    <t>3. Total column per grade level must not exceed to 5000.</t>
  </si>
  <si>
    <r>
      <t>HEA</t>
    </r>
    <r>
      <rPr>
        <b/>
        <vertAlign val="subscript"/>
        <sz val="12"/>
        <color theme="1"/>
        <rFont val="Arial"/>
        <family val="2"/>
      </rPr>
      <t>1</t>
    </r>
  </si>
  <si>
    <r>
      <t>HEA</t>
    </r>
    <r>
      <rPr>
        <b/>
        <vertAlign val="subscript"/>
        <sz val="12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</si>
  <si>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HEA</t>
    </r>
    <r>
      <rPr>
        <b/>
        <vertAlign val="subscript"/>
        <sz val="12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</si>
  <si>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HEA</t>
    </r>
    <r>
      <rPr>
        <b/>
        <vertAlign val="subscript"/>
        <sz val="12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</si>
  <si>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HEA</t>
    </r>
    <r>
      <rPr>
        <b/>
        <vertAlign val="subscript"/>
        <sz val="12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</si>
  <si>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HEA</t>
    </r>
    <r>
      <rPr>
        <b/>
        <vertAlign val="subscript"/>
        <sz val="12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</si>
  <si>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HEA</t>
    </r>
    <r>
      <rPr>
        <b/>
        <vertAlign val="subscript"/>
        <sz val="12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</si>
  <si>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1</t>
    </r>
  </si>
  <si>
    <r>
      <t>IC</t>
    </r>
    <r>
      <rPr>
        <b/>
        <vertAlign val="subscript"/>
        <sz val="12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</si>
  <si>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</si>
  <si>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</si>
  <si>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</si>
  <si>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</si>
  <si>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</si>
  <si>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</si>
  <si>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</si>
  <si>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</si>
  <si>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1</t>
    </r>
  </si>
  <si>
    <r>
      <t>DLM</t>
    </r>
    <r>
      <rPr>
        <b/>
        <vertAlign val="subscript"/>
        <sz val="12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</si>
  <si>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</si>
  <si>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</si>
  <si>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</si>
  <si>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</si>
  <si>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</si>
  <si>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</si>
  <si>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</si>
  <si>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</si>
  <si>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1</t>
    </r>
  </si>
  <si>
    <r>
      <t>MC</t>
    </r>
    <r>
      <rPr>
        <b/>
        <vertAlign val="subscript"/>
        <sz val="12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</si>
  <si>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</si>
  <si>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</si>
  <si>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</si>
  <si>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</si>
  <si>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</si>
  <si>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t>3. Submit to Grade Level Enrollment Chair (GLEC) if any or to School Enrollment Focal Person (SEFP).</t>
  </si>
  <si>
    <t>*Section</t>
  </si>
  <si>
    <t>*For Prospective Adviser</t>
  </si>
  <si>
    <t>Posted by: (LIS System Admin)</t>
  </si>
  <si>
    <t>Last updated (date):</t>
  </si>
  <si>
    <t>1. Review all MLESF for Accuracy/completeness</t>
  </si>
  <si>
    <t>2. For question with posisble multiple answers, select applicable combination as listed/grouped in this form</t>
  </si>
  <si>
    <t>For Grade Level Enrollment Chair (if any)</t>
  </si>
  <si>
    <t>1. Review all Summary Matrix submitted by advisers, check for accuracy/completeness</t>
  </si>
  <si>
    <t xml:space="preserve">2. Prepare a Summary Matrix with totality for all items/questions of all sections </t>
  </si>
  <si>
    <t>3. Submit the Accomplished Summary Matrix (Grade level) to School Enrollment Focal Person (SEFP)</t>
  </si>
  <si>
    <t>For School Enrollment Focal Person (SEFP)</t>
  </si>
  <si>
    <t>1. Review all Grade Level Summary Matrix submitted by GLEC, check for accuracy/completeness</t>
  </si>
  <si>
    <t>2. Prepare a Summary Matrix with totality for all items/questions of all Grade Levels</t>
  </si>
  <si>
    <t>3. Submit the Accomplished Summary Matrix (School level) to School Head for review and approval and then to LIS System Administrator</t>
  </si>
  <si>
    <t>For LIS System Administrator</t>
  </si>
  <si>
    <t>2. Login to LIS and click the QC Folder available in the Dashboard</t>
  </si>
  <si>
    <t>3. Input total count for each table as appeared in the Summary Matrix.  May use the assigned code as appopriate for easy reference.</t>
  </si>
  <si>
    <t>Prospective Adviser/GLEC/SEFP</t>
  </si>
  <si>
    <t xml:space="preserve">Grade/School Level </t>
  </si>
  <si>
    <t>Total (Must be equalled vis-à-vis Enrollment per Class/Grade Level)</t>
  </si>
  <si>
    <t>(This form can be used to tabulate survey result of Class/Section, Grade and School level)</t>
  </si>
  <si>
    <t>For LIS Admin Use Only</t>
  </si>
  <si>
    <t>Date Posted in LIS QC</t>
  </si>
  <si>
    <t>2. The total column must be equal with the number of respondents per grade level (validation apply).</t>
  </si>
  <si>
    <t>File Directory</t>
  </si>
  <si>
    <t>Summary Matrix MLESF</t>
  </si>
  <si>
    <t>Navigation</t>
  </si>
  <si>
    <t>Choose Dialect</t>
  </si>
  <si>
    <t>English</t>
  </si>
  <si>
    <t>DISTRICT/CLUSTER</t>
  </si>
  <si>
    <t>…...............................</t>
  </si>
  <si>
    <t>Sections and Class Advisers</t>
  </si>
  <si>
    <r>
      <t>SUMMARY MATRIX OF SELECTED DATA ELEMENTS OF MLESF (</t>
    </r>
    <r>
      <rPr>
        <b/>
        <sz val="18"/>
        <color theme="9" tint="-0.499984740745262"/>
        <rFont val="Arial"/>
        <family val="2"/>
      </rPr>
      <t>Class Adviser Report</t>
    </r>
    <r>
      <rPr>
        <b/>
        <sz val="18"/>
        <color rgb="FF002060"/>
        <rFont val="Arial"/>
        <family val="2"/>
      </rPr>
      <t>)</t>
    </r>
  </si>
  <si>
    <t>1. Only 1 answer is required, just select one (1) applicable  combination if more than 1 condition is appropriate.</t>
  </si>
  <si>
    <t>Mga Tagubilin:</t>
  </si>
  <si>
    <t>1. Isang (1) tugon lamang ang kinakailangan, pumili lamang ng isang (1) nararapat na tugon kung may iba't ibang pagkasasamang naaangkop.</t>
  </si>
  <si>
    <t>2. Ang kabuuang bilang ng bawat kolum ay kinakailangang pantay sa kabuuang bilang ng tumugon sa bawat baitang.</t>
  </si>
  <si>
    <t>3. Ang kabuuang bilang ng bawat kolum sa bawat baitang ay hindi maaring humigit sa bilang na 5000.</t>
  </si>
  <si>
    <t>*Para sa inaasahang Gurong Tagapagpayo</t>
  </si>
  <si>
    <t>1. Suriing mabuti ang kawastuhan/pagkakumpleto ng lahat ng MLSEF.</t>
  </si>
  <si>
    <t>2. Para sa mga katanungang maaring magkaroon ng iba't ibang tugon, pilliin ang pinaka-naaangkop na pagkasasamang naitala sa form na ito.</t>
  </si>
  <si>
    <t>Para sa Grade Level Enrollment Chair (kung mayroon)</t>
  </si>
  <si>
    <t>1. Suriing mabuti ang lahat ng Summary Matrix na ipinasa ng mga gurong tagapagpayo, busisiin ang kawastuhan/pagkakumpleto ng mga ito.</t>
  </si>
  <si>
    <t>2. Ihanda ang Summary Matrix na may kabuuang tala ng bawat uri/katanungan sa lahat ng pangkat ng baitang.</t>
  </si>
  <si>
    <t>3. Ipasa ang Nagawang Summary Matrix (Grade Level) sa School Enrollment Focal Person (SEFP)</t>
  </si>
  <si>
    <t>Para sa School Enrollment Focal Person (SEFP)</t>
  </si>
  <si>
    <t>1. Suriing mabuti ang lahat ng Summary Matrix ng bawat baitang na ipinasa ng mga GLEC, busisiin ang kawastuhan/pagkakumpleto ng mga ito.</t>
  </si>
  <si>
    <t>3. Ipasa ang Nagawang Summary Matrix (School Level) sa punongguro upang masuri at maapruba at ipasa ito sa LIS System Administrator.</t>
  </si>
  <si>
    <t>Para sa LIS System Administrator</t>
  </si>
  <si>
    <t>1. Suriin ang natanggap na School Level Summary Matrix at tiyakin ang kawastuhan ng bilang ng pagpapatala mula sa kabuuang bilang ng tumugon.</t>
  </si>
  <si>
    <t>2. Mag login sa LIS at piliin ang kalupi ng QC na makikita sa Dashboard.</t>
  </si>
  <si>
    <t>3. Itala ang kabuuang bilang ng bawat talaan katulad ng nasa Summary Matrix. Maaring gamitin ang itinalagang mga palahudyatan bilang sanggunian.</t>
  </si>
  <si>
    <t>Mga Panudlo:</t>
  </si>
  <si>
    <t>1. Usa (1) kabuok tubag lang ang kinahanglan, pili lang og usa (1) kabuok tubag nga gikan sa lainlaing kombinasyon nga muuyon sa sukaran.</t>
  </si>
  <si>
    <t>2. Ang kinatibuk-ang ihap sa matag kolum kay angay nga pareha sa managsamang kinatibuk-ang ihap sa mga nitubag sa matag ang-ang.</t>
  </si>
  <si>
    <t>3. Ang kinatibuk-ang ihap sa matag kulom sa matag ang-ang kay dili puwedeng manubra sa ihap nga 5000.</t>
  </si>
  <si>
    <t>*Para sa Maestra</t>
  </si>
  <si>
    <t>2. Para sa mga pangutana nga adunay lain-laing tubag, pili-a ang pinaka-angay gikan sa lain-laing kombinasyon nga muuyon sa listahan/grupo niining form.</t>
  </si>
  <si>
    <t>3. Ipasa sa Grade Level Enrollment Chair (GLEC) kung naa o sa School Enrollment Focal Person (SEFP)</t>
  </si>
  <si>
    <t>Para sa Grade Level Enrollment Chair (kung naa)</t>
  </si>
  <si>
    <t>1. Susihon pag-usab ang tanan Summary Matrix nga gipasa sa matag maestra, sutaa kung sakto/kumpleto kini.</t>
  </si>
  <si>
    <t>2. Iandam ang Summary Matrix nga adunay kinatibuk-ang ihap sa matag butang/pangutana sa tanang bahin.</t>
  </si>
  <si>
    <t>3. Ipasa ang Natiwas nga Summary Matrix (Grade Level) sa School Enrollment Focal Person (SEFP)</t>
  </si>
  <si>
    <t>1. Susihon ang tanan Grade Level Summary Matrix nga gipasa sa matag GLEC, sutaa kung sakto/kumpleto kini.</t>
  </si>
  <si>
    <t>2. Iandam ang Summary Matrix nga adunay kinatibuk-ang ihap sa matag butang/pangutana sa tanang ang-ang.</t>
  </si>
  <si>
    <t>3. Ipasa ang Natiwas nga Summary Matrix (School Level) sa School Head para masuta ug maaprobrahan ug ipasa sa LIS System Administrator.</t>
  </si>
  <si>
    <t>1. Susihon ang School Level Summary Matrix ug sutaa ang kasakto sa ihap sa nagpaenrol og ang kinatibuk-ang ihap sa mga mitubag niining form.</t>
  </si>
  <si>
    <t>2. Pag-login sa LIS ug pilia ang QC Folder nga anaa sa Dashboard.</t>
  </si>
  <si>
    <r>
      <t xml:space="preserve">3. Ibutang ang kinatibuk-ang ihap sa matag table nga naa sa Summary Matrix. Pwedeng gamiton ang mga </t>
    </r>
    <r>
      <rPr>
        <i/>
        <sz val="12"/>
        <color theme="1"/>
        <rFont val="Arial"/>
        <family val="2"/>
      </rPr>
      <t>code</t>
    </r>
    <r>
      <rPr>
        <sz val="12"/>
        <color theme="1"/>
        <rFont val="Arial"/>
        <family val="2"/>
      </rPr>
      <t xml:space="preserve"> para mapasayun ang pagtandi.</t>
    </r>
  </si>
  <si>
    <t>3. Ipasa sa Grade Level Enrollment Chair (GLEC) kung mayroon man o sa School Enrollment Focal Person (SEFP).</t>
  </si>
  <si>
    <t>1. Susihon pag-usab ang katukma/pagkakumpleto sa tanan MLSEF.</t>
  </si>
  <si>
    <t>C10. 4Ps Beneficiary/ies</t>
  </si>
  <si>
    <t>D1. How many of your household members (including the enrollee) are studying in School Year 2021-2022? (No.of Learner/s in a Household)</t>
  </si>
  <si>
    <t xml:space="preserve">D2. Who among the household members can provide instructional support to the child’s distance learning? </t>
  </si>
  <si>
    <t xml:space="preserve">D3. What devices are available at home that the learner can use for learning? </t>
  </si>
  <si>
    <t xml:space="preserve">D4. Is there an internet signal in your area?  </t>
  </si>
  <si>
    <t xml:space="preserve">D5. How do you connect to the internet? </t>
  </si>
  <si>
    <t>D6. What distance learning modality/ies do you prefer for your child?</t>
  </si>
  <si>
    <t xml:space="preserve">D7. What are the challenges that may affect your child’s learning process through distance education? </t>
  </si>
  <si>
    <r>
      <t>DLM</t>
    </r>
    <r>
      <rPr>
        <b/>
        <vertAlign val="subscript"/>
        <sz val="12"/>
        <color theme="1"/>
        <rFont val="Arial"/>
        <family val="2"/>
      </rPr>
      <t>11</t>
    </r>
  </si>
  <si>
    <t>E2. If the answer is no , please select only 1 major consideration or state specific reason</t>
  </si>
  <si>
    <t>Blended</t>
  </si>
  <si>
    <r>
      <t>SUMMARY MATRIX OF SELECTED DATA ELEMENTS OF MLESF (</t>
    </r>
    <r>
      <rPr>
        <b/>
        <sz val="18"/>
        <color rgb="FFFF0000"/>
        <rFont val="Arial"/>
        <family val="2"/>
      </rPr>
      <t>SEFP FILE</t>
    </r>
    <r>
      <rPr>
        <b/>
        <sz val="18"/>
        <color rgb="FF002060"/>
        <rFont val="Arial"/>
        <family val="2"/>
      </rPr>
      <t>)</t>
    </r>
  </si>
  <si>
    <t>Summary Matrix MLSEF (SEFP)</t>
  </si>
  <si>
    <t>Return to Summary Matrix MLESF (SEFP)</t>
  </si>
  <si>
    <t>Return to File Directory</t>
  </si>
  <si>
    <t>C2. Parent/Gurdian Highest Educational Attainment (select only parent/guardian per learner having the highest educational  attainment)</t>
  </si>
  <si>
    <t>Cellphone &amp; Desktop/Laptop</t>
  </si>
  <si>
    <t>Tablet</t>
  </si>
  <si>
    <r>
      <t>DA</t>
    </r>
    <r>
      <rPr>
        <b/>
        <vertAlign val="subscript"/>
        <sz val="12"/>
        <color theme="1"/>
        <rFont val="Arial"/>
        <family val="2"/>
      </rPr>
      <t>1</t>
    </r>
  </si>
  <si>
    <r>
      <t>DA</t>
    </r>
    <r>
      <rPr>
        <b/>
        <vertAlign val="subscript"/>
        <sz val="12"/>
        <color theme="1"/>
        <rFont val="Arial"/>
        <family val="2"/>
      </rPr>
      <t>2</t>
    </r>
  </si>
  <si>
    <r>
      <t>DA</t>
    </r>
    <r>
      <rPr>
        <b/>
        <vertAlign val="subscript"/>
        <sz val="12"/>
        <color theme="1"/>
        <rFont val="Arial"/>
        <family val="2"/>
      </rPr>
      <t>3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</si>
  <si>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4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</si>
  <si>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5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</si>
  <si>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6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</si>
  <si>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7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</si>
  <si>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8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</si>
  <si>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9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</si>
  <si>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10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</si>
  <si>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11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</si>
  <si>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12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</si>
  <si>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13</t>
    </r>
    <r>
      <rPr>
        <sz val="12"/>
        <color theme="1"/>
        <rFont val="Calibri"/>
        <family val="2"/>
        <scheme val="minor"/>
      </rPr>
      <t/>
    </r>
  </si>
  <si>
    <t>No internet available in the area</t>
  </si>
  <si>
    <t>Modular Learning Only (Printed)</t>
  </si>
  <si>
    <t>Modular Learning Only (Digital)</t>
  </si>
  <si>
    <r>
      <t>DLM</t>
    </r>
    <r>
      <rPr>
        <b/>
        <vertAlign val="subscript"/>
        <sz val="12"/>
        <color theme="1"/>
        <rFont val="Arial"/>
        <family val="2"/>
      </rPr>
      <t>12</t>
    </r>
  </si>
  <si>
    <t>lack of available gadgets/ equipment &amp; insufficient load/ data allowance</t>
  </si>
  <si>
    <t>unstable mobile/ internet connection &amp; existing health condition/s</t>
  </si>
  <si>
    <t>unstable mobile/ internet connection, existing health condition/s &amp; difficulty in independent learning</t>
  </si>
  <si>
    <t>unstable mobile/ internet connection, existing health condition/s, difficulty in independent learning &amp; conflict with other activities (i.e., house chores)</t>
  </si>
  <si>
    <t>existing health condition/s, difficulty in independent learning, conflict with other activities (i.e., house chores) &amp; high electrical consumption</t>
  </si>
  <si>
    <t>conflict with other activities (i.e., house chores), &amp; high electrical consumption</t>
  </si>
  <si>
    <t>high electrical consumption &amp; distractions (i.e., social media, noise from community/neighbor)</t>
  </si>
  <si>
    <t>only distractions (i.e., social media, noise from community/neighbor) only</t>
  </si>
  <si>
    <r>
      <t>CH</t>
    </r>
    <r>
      <rPr>
        <b/>
        <vertAlign val="subscript"/>
        <sz val="12"/>
        <color theme="1"/>
        <rFont val="Arial"/>
        <family val="2"/>
      </rPr>
      <t>1</t>
    </r>
  </si>
  <si>
    <r>
      <t>CH</t>
    </r>
    <r>
      <rPr>
        <b/>
        <vertAlign val="subscript"/>
        <sz val="12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</si>
  <si>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</si>
  <si>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</si>
  <si>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</si>
  <si>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</si>
  <si>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</si>
  <si>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</si>
  <si>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</si>
  <si>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</si>
  <si>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11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</si>
  <si>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12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</si>
  <si>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13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</si>
  <si>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14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</si>
  <si>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15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</si>
  <si>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16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</si>
  <si>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17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</si>
  <si>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18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</si>
  <si>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19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</si>
  <si>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20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</si>
  <si>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21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</si>
  <si>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22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</si>
  <si>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23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</si>
  <si>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24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</si>
  <si>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25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</si>
  <si>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26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</si>
  <si>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27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</si>
  <si>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28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</si>
  <si>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29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</si>
  <si>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30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</si>
  <si>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31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</si>
  <si>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32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</si>
  <si>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33</t>
    </r>
    <r>
      <rPr>
        <sz val="11"/>
        <color theme="1"/>
        <rFont val="Calibri"/>
        <family val="2"/>
        <scheme val="minor"/>
      </rPr>
      <t/>
    </r>
  </si>
  <si>
    <t>B9. Gender</t>
  </si>
  <si>
    <t>Male</t>
  </si>
  <si>
    <t>Female</t>
  </si>
  <si>
    <t>Only 1 Household Member</t>
  </si>
  <si>
    <t>2  Household Members</t>
  </si>
  <si>
    <t>3  Household Members</t>
  </si>
  <si>
    <t>4  Household Members</t>
  </si>
  <si>
    <t>5  Household Members</t>
  </si>
  <si>
    <t>6  Household Members</t>
  </si>
  <si>
    <t>7  Household Members</t>
  </si>
  <si>
    <t>General Instructions/Manual</t>
  </si>
  <si>
    <t>Sample MLESF Data Processing</t>
  </si>
  <si>
    <t xml:space="preserve">HEA </t>
  </si>
  <si>
    <t>(Highest Educational Attainment )- Choose only the Highest Educational Attainment of Mother from MLESF and tag to the MLESF Summary</t>
  </si>
  <si>
    <t>Sample:</t>
  </si>
  <si>
    <t>Father - Elementary Level</t>
  </si>
  <si>
    <t>Mother - High School Graduate</t>
  </si>
  <si>
    <t>Guardian - Elementary Graduate</t>
  </si>
  <si>
    <t>Sample</t>
  </si>
  <si>
    <t>From MLESF, the respondent selected  Kinder, Grade 3 and Grade 7</t>
  </si>
  <si>
    <t>Grade 3</t>
  </si>
  <si>
    <t>Grade 7</t>
  </si>
  <si>
    <t>Total 3</t>
  </si>
  <si>
    <t>From 1-7 (columns) Select  Column 3</t>
  </si>
  <si>
    <t>Cabled/Non-Cabled TV = Television</t>
  </si>
  <si>
    <t>Basic/Smartphone - Cellular Phone</t>
  </si>
  <si>
    <t>Desktop and/or Laptop = Desktop/Laptop</t>
  </si>
  <si>
    <t>1. Review the School Level Summary Matrix  validate the correctness of enrollment count vis-a-vis the number of respondents</t>
  </si>
  <si>
    <t>C2. Parent/Guardian Highest Educational Attainment (select only parent/guardian per learner having the highest educational  attainment)</t>
  </si>
  <si>
    <t>For  LARGE SCHOOLS with MORE THAN 4 SECTIONS per grade level</t>
  </si>
  <si>
    <t>1. Before using the Automated MLESF Summary Consolidator for Large School Excel File, the Grade Level Enrollment Chair will use the</t>
  </si>
  <si>
    <t>automated MLESF Summary Consolidator for Small School. The Grade Level Enrollment Chair will just rename the following tabsheets into the names of each section</t>
  </si>
  <si>
    <t>where the prospective adviser will encode his/her consolidated data.</t>
  </si>
  <si>
    <t>2. The accomplished Summary Matrix MLESF tabsheet will be ready for forwarding to School Enrollment Focal person for encoding in the Automated MLESF</t>
  </si>
  <si>
    <t>Summary Consolidator for Large School File</t>
  </si>
  <si>
    <t>Para sa mga MALALAKING PAARALAN na mayroong higit sa apat (4) na pangkat bawat baitang.</t>
  </si>
  <si>
    <t>1. Bago gamitin ang Automated MLESF Summary Consolidator para sa Malalaking Paaralan Excel File, ang Grade Level Enrollment Chair ay gagamitin ang</t>
  </si>
  <si>
    <t>automated MLESF Summary Consolidator para sa Maliliit na Paaralan. Ang Grade Level Enrollment chair ay papalitan lamang ang mga tabsheets sa mga pangalan ng bawat pangkat.</t>
  </si>
  <si>
    <t>kung saan ang inaaasahang Gurong Tagapagpayo ay maglalagay ng kaniyang mga nakuhang datos.</t>
  </si>
  <si>
    <t>2. Ang natapos na Summary Matrix MLESF tabsheet ay maari nang ibigay sa School Enrollment Focal Person upang maitala niya sa Automated MLESF Summary</t>
  </si>
  <si>
    <t>Consolidator para sa Malalaking Paaralan Excel File.</t>
  </si>
  <si>
    <t>Para sa mga DAGKUNG TULUNGHAAN nga adunay sobra pa sa upat (4) seksiyon matag ang-ang</t>
  </si>
  <si>
    <t>1. Bago gamiton ang Automated MLESF Summary Consolidator para sa mga Dagkung Tulunghaan Excel File, ang Grade Level Enrollment Chair kay mugamit una sa</t>
  </si>
  <si>
    <t>Automated MLESF Summary Consolidator para sa mga gagmay'ng tulunghaan. Ang Grade Level Enrollment Chair kay kambyuhan ang mga ngalan sa tabsheets sa matag</t>
  </si>
  <si>
    <t>ang-ang kung aha ang muabutang nga maestra magbutang sa iyahang mga kinatibuk-ang ihap.</t>
  </si>
  <si>
    <t>2. Ang natiwas nga Summary Matrix MLESF tabasheets kay pwede na nga ihatag sa School Enrollment Focal Person aron malista niya sa Automated MLESF Summary</t>
  </si>
  <si>
    <t>Consolidator para sa mga Dagkung Tulunghaan Excel File.</t>
  </si>
  <si>
    <t>For Tablet: Select "Tablet" if this is the only available gadget/device available. If the tablet is  available together with other devices, for the purposes of tagging devices during Quickcount, tablet may be considered/categorized under "Cellular Phone".    But please be reminded  that upon encoding MLESF individual data in LIS BOSY Learner Profile, actual responces shall be posted.</t>
  </si>
  <si>
    <t>7 or more Household Members</t>
  </si>
  <si>
    <t>Total (Must be equalled with the no. of "No" responses in E1)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</si>
</sst>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i/>
      <sz val="12"/>
      <color rgb="FFC00000"/>
      <name val="Arial"/>
      <family val="2"/>
    </font>
    <font>
      <i/>
      <sz val="12"/>
      <color theme="1"/>
      <name val="Arial"/>
      <family val="2"/>
    </font>
    <font>
      <b/>
      <sz val="18"/>
      <color rgb="FF00206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sz val="12"/>
      <name val="Arial"/>
      <family val="2"/>
    </font>
    <font>
      <b/>
      <vertAlign val="subscript"/>
      <sz val="12"/>
      <color theme="1"/>
      <name val="Arial"/>
      <family val="2"/>
    </font>
    <font>
      <sz val="14"/>
      <color rgb="FF00206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/>
      <sz val="18"/>
      <color theme="10"/>
      <name val="Calibri"/>
      <family val="2"/>
      <scheme val="minor"/>
    </font>
    <font>
      <sz val="18"/>
      <color theme="0"/>
      <name val="Bookman Old Style Bold"/>
    </font>
    <font>
      <b/>
      <sz val="18"/>
      <color rgb="FFFF0000"/>
      <name val="Arial"/>
      <family val="2"/>
    </font>
    <font>
      <b/>
      <sz val="18"/>
      <color theme="9" tint="-0.499984740745262"/>
      <name val="Arial"/>
      <family val="2"/>
    </font>
    <font>
      <b/>
      <sz val="13"/>
      <color theme="0"/>
      <name val="Arial"/>
      <family val="2"/>
    </font>
    <font>
      <u/>
      <sz val="18"/>
      <color rgb="FFFFC0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76">
    <xf numFmtId="0" fontId="0" fillId="0" borderId="0" xfId="0"/>
    <xf numFmtId="0" fontId="3" fillId="0" borderId="0" xfId="0" applyFont="1" applyAlignment="1">
      <alignment horizontal="left" vertical="center" readingOrder="1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2" fillId="0" borderId="1" xfId="0" applyFont="1" applyBorder="1"/>
    <xf numFmtId="0" fontId="9" fillId="0" borderId="0" xfId="0" applyFont="1"/>
    <xf numFmtId="0" fontId="8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/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0" fontId="15" fillId="0" borderId="0" xfId="0" applyFont="1"/>
    <xf numFmtId="0" fontId="10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10" xfId="0" applyFont="1" applyBorder="1"/>
    <xf numFmtId="0" fontId="2" fillId="4" borderId="1" xfId="0" applyFont="1" applyFill="1" applyBorder="1" applyAlignment="1">
      <alignment horizontal="left" indent="1"/>
    </xf>
    <xf numFmtId="0" fontId="4" fillId="0" borderId="14" xfId="0" applyFont="1" applyBorder="1" applyAlignment="1">
      <alignment vertical="center"/>
    </xf>
    <xf numFmtId="0" fontId="21" fillId="7" borderId="0" xfId="1" applyFont="1" applyFill="1"/>
    <xf numFmtId="0" fontId="0" fillId="0" borderId="0" xfId="0" applyProtection="1">
      <protection hidden="1"/>
    </xf>
    <xf numFmtId="0" fontId="19" fillId="7" borderId="16" xfId="0" applyFont="1" applyFill="1" applyBorder="1" applyProtection="1">
      <protection hidden="1"/>
    </xf>
    <xf numFmtId="0" fontId="20" fillId="7" borderId="0" xfId="0" applyFont="1" applyFill="1" applyBorder="1" applyProtection="1">
      <protection hidden="1"/>
    </xf>
    <xf numFmtId="0" fontId="19" fillId="7" borderId="0" xfId="0" applyFont="1" applyFill="1" applyBorder="1" applyProtection="1">
      <protection hidden="1"/>
    </xf>
    <xf numFmtId="0" fontId="21" fillId="7" borderId="0" xfId="1" applyFont="1" applyFill="1" applyBorder="1" applyAlignment="1" applyProtection="1">
      <protection hidden="1"/>
    </xf>
    <xf numFmtId="0" fontId="0" fillId="7" borderId="0" xfId="0" applyFill="1" applyBorder="1" applyAlignment="1" applyProtection="1">
      <protection hidden="1"/>
    </xf>
    <xf numFmtId="0" fontId="0" fillId="7" borderId="17" xfId="0" applyFill="1" applyBorder="1" applyAlignment="1" applyProtection="1">
      <protection hidden="1"/>
    </xf>
    <xf numFmtId="0" fontId="19" fillId="8" borderId="16" xfId="0" applyFont="1" applyFill="1" applyBorder="1" applyProtection="1">
      <protection hidden="1"/>
    </xf>
    <xf numFmtId="0" fontId="20" fillId="8" borderId="0" xfId="0" applyFont="1" applyFill="1" applyBorder="1" applyProtection="1">
      <protection hidden="1"/>
    </xf>
    <xf numFmtId="0" fontId="19" fillId="8" borderId="0" xfId="0" applyFont="1" applyFill="1" applyBorder="1" applyProtection="1">
      <protection hidden="1"/>
    </xf>
    <xf numFmtId="0" fontId="21" fillId="7" borderId="0" xfId="1" applyFont="1" applyFill="1" applyBorder="1" applyProtection="1">
      <protection hidden="1"/>
    </xf>
    <xf numFmtId="0" fontId="21" fillId="7" borderId="17" xfId="1" applyFont="1" applyFill="1" applyBorder="1" applyAlignment="1" applyProtection="1">
      <protection hidden="1"/>
    </xf>
    <xf numFmtId="0" fontId="0" fillId="8" borderId="0" xfId="0" applyFill="1" applyBorder="1" applyAlignment="1" applyProtection="1">
      <protection hidden="1"/>
    </xf>
    <xf numFmtId="0" fontId="21" fillId="8" borderId="17" xfId="1" applyFont="1" applyFill="1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8" borderId="17" xfId="0" applyFill="1" applyBorder="1" applyProtection="1">
      <protection hidden="1"/>
    </xf>
    <xf numFmtId="0" fontId="0" fillId="7" borderId="17" xfId="0" applyFill="1" applyBorder="1" applyProtection="1">
      <protection hidden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21" fillId="8" borderId="0" xfId="1" applyFont="1" applyFill="1"/>
    <xf numFmtId="0" fontId="19" fillId="7" borderId="18" xfId="0" applyFont="1" applyFill="1" applyBorder="1" applyProtection="1">
      <protection hidden="1"/>
    </xf>
    <xf numFmtId="0" fontId="19" fillId="7" borderId="14" xfId="0" applyFont="1" applyFill="1" applyBorder="1" applyProtection="1">
      <protection hidden="1"/>
    </xf>
    <xf numFmtId="0" fontId="19" fillId="7" borderId="19" xfId="0" applyFont="1" applyFill="1" applyBorder="1" applyProtection="1">
      <protection hidden="1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5" fillId="9" borderId="23" xfId="1" applyFont="1" applyFill="1" applyBorder="1" applyAlignment="1">
      <alignment horizontal="center" vertical="center" wrapText="1"/>
    </xf>
    <xf numFmtId="0" fontId="25" fillId="10" borderId="23" xfId="1" applyFont="1" applyFill="1" applyBorder="1" applyAlignment="1">
      <alignment horizontal="center" vertical="center" wrapText="1"/>
    </xf>
    <xf numFmtId="0" fontId="2" fillId="0" borderId="2" xfId="0" applyFont="1" applyBorder="1"/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 applyProtection="1">
      <protection hidden="1"/>
    </xf>
    <xf numFmtId="0" fontId="25" fillId="9" borderId="23" xfId="1" applyFont="1" applyFill="1" applyBorder="1" applyAlignment="1" applyProtection="1">
      <alignment horizontal="center" vertical="center" wrapText="1"/>
      <protection hidden="1"/>
    </xf>
    <xf numFmtId="0" fontId="25" fillId="10" borderId="23" xfId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Protection="1">
      <protection hidden="1"/>
    </xf>
    <xf numFmtId="0" fontId="2" fillId="0" borderId="1" xfId="0" applyFont="1" applyBorder="1" applyProtection="1">
      <protection hidden="1"/>
    </xf>
    <xf numFmtId="0" fontId="8" fillId="0" borderId="1" xfId="0" applyFont="1" applyBorder="1" applyProtection="1">
      <protection hidden="1"/>
    </xf>
    <xf numFmtId="0" fontId="2" fillId="0" borderId="1" xfId="0" applyFont="1" applyBorder="1" applyProtection="1">
      <protection locked="0" hidden="1"/>
    </xf>
    <xf numFmtId="0" fontId="8" fillId="0" borderId="1" xfId="0" applyFont="1" applyBorder="1" applyAlignment="1" applyProtection="1">
      <alignment horizontal="center"/>
      <protection locked="0" hidden="1"/>
    </xf>
    <xf numFmtId="0" fontId="2" fillId="0" borderId="2" xfId="0" applyFont="1" applyBorder="1" applyAlignment="1" applyProtection="1">
      <alignment horizontal="center"/>
      <protection hidden="1"/>
    </xf>
    <xf numFmtId="0" fontId="8" fillId="5" borderId="2" xfId="0" applyFont="1" applyFill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protection locked="0" hidden="1"/>
    </xf>
    <xf numFmtId="0" fontId="2" fillId="0" borderId="0" xfId="0" applyFont="1" applyBorder="1" applyProtection="1">
      <protection hidden="1"/>
    </xf>
    <xf numFmtId="0" fontId="10" fillId="0" borderId="4" xfId="0" applyFont="1" applyBorder="1" applyAlignment="1" applyProtection="1">
      <alignment horizontal="center"/>
      <protection locked="0" hidden="1"/>
    </xf>
    <xf numFmtId="0" fontId="7" fillId="0" borderId="0" xfId="0" applyFont="1" applyProtection="1"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10" fillId="0" borderId="8" xfId="0" applyFont="1" applyBorder="1" applyAlignment="1" applyProtection="1">
      <alignment horizontal="center"/>
      <protection locked="0" hidden="1"/>
    </xf>
    <xf numFmtId="0" fontId="2" fillId="0" borderId="8" xfId="0" applyFont="1" applyBorder="1" applyProtection="1">
      <protection hidden="1"/>
    </xf>
    <xf numFmtId="0" fontId="2" fillId="0" borderId="10" xfId="0" applyFont="1" applyBorder="1" applyProtection="1">
      <protection locked="0" hidden="1"/>
    </xf>
    <xf numFmtId="0" fontId="2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 readingOrder="1"/>
      <protection hidden="1"/>
    </xf>
    <xf numFmtId="0" fontId="5" fillId="0" borderId="0" xfId="0" applyFont="1" applyAlignment="1" applyProtection="1">
      <alignment horizontal="left" vertical="center" readingOrder="1"/>
      <protection hidden="1"/>
    </xf>
    <xf numFmtId="0" fontId="3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4" borderId="1" xfId="0" applyFont="1" applyFill="1" applyBorder="1" applyAlignment="1" applyProtection="1">
      <alignment horizontal="left" indent="1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>
      <alignment horizontal="center" vertical="center"/>
    </xf>
    <xf numFmtId="0" fontId="20" fillId="7" borderId="0" xfId="0" applyFont="1" applyFill="1" applyProtection="1">
      <protection hidden="1"/>
    </xf>
    <xf numFmtId="0" fontId="0" fillId="11" borderId="0" xfId="0" applyFill="1" applyProtection="1">
      <protection hidden="1"/>
    </xf>
    <xf numFmtId="0" fontId="11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27" fillId="0" borderId="1" xfId="0" applyFont="1" applyBorder="1" applyAlignment="1" applyProtection="1">
      <alignment horizontal="center" vertical="center"/>
      <protection hidden="1"/>
    </xf>
    <xf numFmtId="0" fontId="27" fillId="0" borderId="1" xfId="0" applyFont="1" applyBorder="1" applyAlignment="1" applyProtection="1">
      <alignment horizontal="center" vertical="center" wrapText="1"/>
      <protection hidden="1"/>
    </xf>
    <xf numFmtId="0" fontId="27" fillId="0" borderId="1" xfId="0" applyFont="1" applyBorder="1" applyProtection="1">
      <protection hidden="1"/>
    </xf>
    <xf numFmtId="0" fontId="28" fillId="0" borderId="1" xfId="0" applyFont="1" applyBorder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2" fillId="4" borderId="1" xfId="0" applyFont="1" applyFill="1" applyBorder="1" applyAlignment="1" applyProtection="1">
      <alignment horizontal="left" indent="1"/>
      <protection locked="0"/>
    </xf>
    <xf numFmtId="0" fontId="29" fillId="0" borderId="0" xfId="0" applyFont="1" applyProtection="1">
      <protection hidden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hidden="1"/>
    </xf>
    <xf numFmtId="0" fontId="22" fillId="6" borderId="6" xfId="0" applyFont="1" applyFill="1" applyBorder="1" applyAlignment="1" applyProtection="1">
      <alignment horizontal="center" vertical="center"/>
      <protection hidden="1"/>
    </xf>
    <xf numFmtId="0" fontId="22" fillId="6" borderId="15" xfId="0" applyFont="1" applyFill="1" applyBorder="1" applyAlignment="1" applyProtection="1">
      <alignment horizontal="center" vertical="center"/>
      <protection hidden="1"/>
    </xf>
    <xf numFmtId="0" fontId="22" fillId="6" borderId="7" xfId="0" applyFont="1" applyFill="1" applyBorder="1" applyAlignment="1" applyProtection="1">
      <alignment horizontal="center" vertical="center"/>
      <protection hidden="1"/>
    </xf>
    <xf numFmtId="0" fontId="19" fillId="8" borderId="0" xfId="0" applyFont="1" applyFill="1" applyBorder="1" applyProtection="1">
      <protection hidden="1"/>
    </xf>
    <xf numFmtId="0" fontId="19" fillId="8" borderId="17" xfId="0" applyFont="1" applyFill="1" applyBorder="1" applyProtection="1">
      <protection hidden="1"/>
    </xf>
    <xf numFmtId="0" fontId="26" fillId="10" borderId="0" xfId="1" applyFont="1" applyFill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>
      <alignment horizontal="left"/>
    </xf>
    <xf numFmtId="0" fontId="30" fillId="0" borderId="0" xfId="0" applyFont="1" applyAlignment="1" applyProtection="1">
      <alignment horizontal="left" vertical="top" wrapText="1"/>
      <protection hidden="1"/>
    </xf>
    <xf numFmtId="0" fontId="18" fillId="3" borderId="1" xfId="0" applyFont="1" applyFill="1" applyBorder="1" applyAlignment="1" applyProtection="1">
      <alignment horizontal="left"/>
      <protection hidden="1"/>
    </xf>
    <xf numFmtId="0" fontId="8" fillId="0" borderId="1" xfId="0" applyFont="1" applyBorder="1" applyAlignment="1" applyProtection="1">
      <alignment horizontal="center"/>
      <protection locked="0"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left"/>
    </xf>
    <xf numFmtId="0" fontId="18" fillId="3" borderId="5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A7F40EB-3F00-4253-B025-A265118F5514}" type="doc">
      <dgm:prSet loTypeId="urn:microsoft.com/office/officeart/2005/8/layout/funnel1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224169C-6160-4938-B81A-0105A9FC853F}">
      <dgm:prSet phldrT="[Text]"/>
      <dgm:spPr/>
      <dgm:t>
        <a:bodyPr/>
        <a:lstStyle/>
        <a:p>
          <a:r>
            <a:rPr lang="en-US" dirty="0"/>
            <a:t>Other Members of Family</a:t>
          </a:r>
        </a:p>
      </dgm:t>
    </dgm:pt>
    <dgm:pt modelId="{E0FFACE2-B933-4DE4-8AF2-09851E490CE2}" type="parTrans" cxnId="{8712A3DF-BD8B-4169-AA5E-7E443D60EB6F}">
      <dgm:prSet/>
      <dgm:spPr/>
      <dgm:t>
        <a:bodyPr/>
        <a:lstStyle/>
        <a:p>
          <a:endParaRPr lang="en-US"/>
        </a:p>
      </dgm:t>
    </dgm:pt>
    <dgm:pt modelId="{1EABC480-BF0A-467A-B44B-439768075FEA}" type="sibTrans" cxnId="{8712A3DF-BD8B-4169-AA5E-7E443D60EB6F}">
      <dgm:prSet/>
      <dgm:spPr/>
      <dgm:t>
        <a:bodyPr/>
        <a:lstStyle/>
        <a:p>
          <a:endParaRPr lang="en-US"/>
        </a:p>
      </dgm:t>
    </dgm:pt>
    <dgm:pt modelId="{79742D17-F7B5-4778-A808-A1122FB16CFA}">
      <dgm:prSet phldrT="[Text]"/>
      <dgm:spPr/>
      <dgm:t>
        <a:bodyPr/>
        <a:lstStyle/>
        <a:p>
          <a:r>
            <a:rPr lang="en-US" dirty="0"/>
            <a:t>Grand parents</a:t>
          </a:r>
        </a:p>
      </dgm:t>
    </dgm:pt>
    <dgm:pt modelId="{CA641737-6200-4539-9E2E-709F7225DAA8}" type="parTrans" cxnId="{62AAF17C-F4AD-4912-BE1B-8996B1D364A6}">
      <dgm:prSet/>
      <dgm:spPr/>
      <dgm:t>
        <a:bodyPr/>
        <a:lstStyle/>
        <a:p>
          <a:endParaRPr lang="en-US"/>
        </a:p>
      </dgm:t>
    </dgm:pt>
    <dgm:pt modelId="{5A0B178C-4848-490B-91D3-95B91C768810}" type="sibTrans" cxnId="{62AAF17C-F4AD-4912-BE1B-8996B1D364A6}">
      <dgm:prSet/>
      <dgm:spPr/>
      <dgm:t>
        <a:bodyPr/>
        <a:lstStyle/>
        <a:p>
          <a:endParaRPr lang="en-US"/>
        </a:p>
      </dgm:t>
    </dgm:pt>
    <dgm:pt modelId="{45ED77C9-9F41-4EAF-B496-0BD618EDCF0C}">
      <dgm:prSet phldrT="[Text]"/>
      <dgm:spPr/>
      <dgm:t>
        <a:bodyPr/>
        <a:lstStyle/>
        <a:p>
          <a:r>
            <a:rPr lang="en-US" dirty="0"/>
            <a:t>Others</a:t>
          </a:r>
        </a:p>
      </dgm:t>
    </dgm:pt>
    <dgm:pt modelId="{0DF459F0-6C4E-47BB-AB9A-DC37B3D58B5E}" type="parTrans" cxnId="{78C64F1B-1B69-4CEC-BF6F-EF7B536D20A0}">
      <dgm:prSet/>
      <dgm:spPr/>
      <dgm:t>
        <a:bodyPr/>
        <a:lstStyle/>
        <a:p>
          <a:endParaRPr lang="en-US"/>
        </a:p>
      </dgm:t>
    </dgm:pt>
    <dgm:pt modelId="{C7F05198-38A3-4BCC-8BAE-C96ED171D629}" type="sibTrans" cxnId="{78C64F1B-1B69-4CEC-BF6F-EF7B536D20A0}">
      <dgm:prSet/>
      <dgm:spPr/>
      <dgm:t>
        <a:bodyPr/>
        <a:lstStyle/>
        <a:p>
          <a:endParaRPr lang="en-US"/>
        </a:p>
      </dgm:t>
    </dgm:pt>
    <dgm:pt modelId="{68810655-D01C-44F1-B073-55A8BA246EC8}">
      <dgm:prSet phldrT="[Text]" phldr="1"/>
      <dgm:spPr/>
      <dgm:t>
        <a:bodyPr/>
        <a:lstStyle/>
        <a:p>
          <a:endParaRPr lang="en-US"/>
        </a:p>
      </dgm:t>
    </dgm:pt>
    <dgm:pt modelId="{EB7E0492-4901-46DF-BE11-00E22E8AD551}" type="parTrans" cxnId="{AA05473D-1FCE-448A-8AD4-FCA7499D223D}">
      <dgm:prSet/>
      <dgm:spPr/>
      <dgm:t>
        <a:bodyPr/>
        <a:lstStyle/>
        <a:p>
          <a:endParaRPr lang="en-US"/>
        </a:p>
      </dgm:t>
    </dgm:pt>
    <dgm:pt modelId="{DD44E9AF-42AA-40FF-90D5-C6AD3A12BABE}" type="sibTrans" cxnId="{AA05473D-1FCE-448A-8AD4-FCA7499D223D}">
      <dgm:prSet/>
      <dgm:spPr/>
      <dgm:t>
        <a:bodyPr/>
        <a:lstStyle/>
        <a:p>
          <a:endParaRPr lang="en-US"/>
        </a:p>
      </dgm:t>
    </dgm:pt>
    <dgm:pt modelId="{69A12762-088A-437A-A74D-216AF42F4DD2}" type="pres">
      <dgm:prSet presAssocID="{BA7F40EB-3F00-4253-B025-A265118F5514}" presName="Name0" presStyleCnt="0">
        <dgm:presLayoutVars>
          <dgm:chMax val="4"/>
          <dgm:resizeHandles val="exact"/>
        </dgm:presLayoutVars>
      </dgm:prSet>
      <dgm:spPr/>
    </dgm:pt>
    <dgm:pt modelId="{1C526213-3CE3-424E-93D2-9D2802B6BDDD}" type="pres">
      <dgm:prSet presAssocID="{BA7F40EB-3F00-4253-B025-A265118F5514}" presName="ellipse" presStyleLbl="trBgShp" presStyleIdx="0" presStyleCnt="1"/>
      <dgm:spPr/>
    </dgm:pt>
    <dgm:pt modelId="{15DC80AD-831C-4EFF-9D06-1F2D5A569D03}" type="pres">
      <dgm:prSet presAssocID="{BA7F40EB-3F00-4253-B025-A265118F5514}" presName="arrow1" presStyleLbl="fgShp" presStyleIdx="0" presStyleCnt="1" custLinFactNeighborX="20064" custLinFactNeighborY="25650"/>
      <dgm:spPr/>
    </dgm:pt>
    <dgm:pt modelId="{7BE867DC-3D1C-4DFB-BA25-50B8DDEB0366}" type="pres">
      <dgm:prSet presAssocID="{BA7F40EB-3F00-4253-B025-A265118F5514}" presName="rectangle" presStyleLbl="revTx" presStyleIdx="0" presStyleCnt="1">
        <dgm:presLayoutVars>
          <dgm:bulletEnabled val="1"/>
        </dgm:presLayoutVars>
      </dgm:prSet>
      <dgm:spPr/>
    </dgm:pt>
    <dgm:pt modelId="{0791BED6-A121-4F05-8095-8EFE6660DB9F}" type="pres">
      <dgm:prSet presAssocID="{79742D17-F7B5-4778-A808-A1122FB16CFA}" presName="item1" presStyleLbl="node1" presStyleIdx="0" presStyleCnt="3">
        <dgm:presLayoutVars>
          <dgm:bulletEnabled val="1"/>
        </dgm:presLayoutVars>
      </dgm:prSet>
      <dgm:spPr/>
    </dgm:pt>
    <dgm:pt modelId="{F1B08FF5-4255-4A40-BA42-34EF7F142570}" type="pres">
      <dgm:prSet presAssocID="{45ED77C9-9F41-4EAF-B496-0BD618EDCF0C}" presName="item2" presStyleLbl="node1" presStyleIdx="1" presStyleCnt="3" custLinFactNeighborX="-190" custLinFactNeighborY="3745">
        <dgm:presLayoutVars>
          <dgm:bulletEnabled val="1"/>
        </dgm:presLayoutVars>
      </dgm:prSet>
      <dgm:spPr/>
    </dgm:pt>
    <dgm:pt modelId="{CD2BBD5F-0C81-4D3B-96AD-429B8E19B2B2}" type="pres">
      <dgm:prSet presAssocID="{68810655-D01C-44F1-B073-55A8BA246EC8}" presName="item3" presStyleLbl="node1" presStyleIdx="2" presStyleCnt="3" custLinFactNeighborX="42555">
        <dgm:presLayoutVars>
          <dgm:bulletEnabled val="1"/>
        </dgm:presLayoutVars>
      </dgm:prSet>
      <dgm:spPr/>
    </dgm:pt>
    <dgm:pt modelId="{A4309563-C7C1-4F2F-974C-0A81093DBF43}" type="pres">
      <dgm:prSet presAssocID="{BA7F40EB-3F00-4253-B025-A265118F5514}" presName="funnel" presStyleLbl="trAlignAcc1" presStyleIdx="0" presStyleCnt="1" custLinFactNeighborX="1113" custLinFactNeighborY="5741"/>
      <dgm:spPr/>
    </dgm:pt>
  </dgm:ptLst>
  <dgm:cxnLst>
    <dgm:cxn modelId="{F53F640D-923C-445D-87E3-6EFB7EC89D0E}" type="presOf" srcId="{8224169C-6160-4938-B81A-0105A9FC853F}" destId="{CD2BBD5F-0C81-4D3B-96AD-429B8E19B2B2}" srcOrd="0" destOrd="0" presId="urn:microsoft.com/office/officeart/2005/8/layout/funnel1"/>
    <dgm:cxn modelId="{2A4C8416-8FC1-4E71-8462-8EDB6265DAF0}" type="presOf" srcId="{79742D17-F7B5-4778-A808-A1122FB16CFA}" destId="{F1B08FF5-4255-4A40-BA42-34EF7F142570}" srcOrd="0" destOrd="0" presId="urn:microsoft.com/office/officeart/2005/8/layout/funnel1"/>
    <dgm:cxn modelId="{78C64F1B-1B69-4CEC-BF6F-EF7B536D20A0}" srcId="{BA7F40EB-3F00-4253-B025-A265118F5514}" destId="{45ED77C9-9F41-4EAF-B496-0BD618EDCF0C}" srcOrd="2" destOrd="0" parTransId="{0DF459F0-6C4E-47BB-AB9A-DC37B3D58B5E}" sibTransId="{C7F05198-38A3-4BCC-8BAE-C96ED171D629}"/>
    <dgm:cxn modelId="{AA05473D-1FCE-448A-8AD4-FCA7499D223D}" srcId="{BA7F40EB-3F00-4253-B025-A265118F5514}" destId="{68810655-D01C-44F1-B073-55A8BA246EC8}" srcOrd="3" destOrd="0" parTransId="{EB7E0492-4901-46DF-BE11-00E22E8AD551}" sibTransId="{DD44E9AF-42AA-40FF-90D5-C6AD3A12BABE}"/>
    <dgm:cxn modelId="{6133AC42-4FAF-4A55-8C2B-4862F86717B8}" type="presOf" srcId="{BA7F40EB-3F00-4253-B025-A265118F5514}" destId="{69A12762-088A-437A-A74D-216AF42F4DD2}" srcOrd="0" destOrd="0" presId="urn:microsoft.com/office/officeart/2005/8/layout/funnel1"/>
    <dgm:cxn modelId="{62AAF17C-F4AD-4912-BE1B-8996B1D364A6}" srcId="{BA7F40EB-3F00-4253-B025-A265118F5514}" destId="{79742D17-F7B5-4778-A808-A1122FB16CFA}" srcOrd="1" destOrd="0" parTransId="{CA641737-6200-4539-9E2E-709F7225DAA8}" sibTransId="{5A0B178C-4848-490B-91D3-95B91C768810}"/>
    <dgm:cxn modelId="{C17B4989-6D47-410C-828C-280DAC705925}" type="presOf" srcId="{68810655-D01C-44F1-B073-55A8BA246EC8}" destId="{7BE867DC-3D1C-4DFB-BA25-50B8DDEB0366}" srcOrd="0" destOrd="0" presId="urn:microsoft.com/office/officeart/2005/8/layout/funnel1"/>
    <dgm:cxn modelId="{E0DDF9AE-C49B-454B-ADCB-7B67C4D320E6}" type="presOf" srcId="{45ED77C9-9F41-4EAF-B496-0BD618EDCF0C}" destId="{0791BED6-A121-4F05-8095-8EFE6660DB9F}" srcOrd="0" destOrd="0" presId="urn:microsoft.com/office/officeart/2005/8/layout/funnel1"/>
    <dgm:cxn modelId="{8712A3DF-BD8B-4169-AA5E-7E443D60EB6F}" srcId="{BA7F40EB-3F00-4253-B025-A265118F5514}" destId="{8224169C-6160-4938-B81A-0105A9FC853F}" srcOrd="0" destOrd="0" parTransId="{E0FFACE2-B933-4DE4-8AF2-09851E490CE2}" sibTransId="{1EABC480-BF0A-467A-B44B-439768075FEA}"/>
    <dgm:cxn modelId="{6AD011C3-9E46-4C40-8F2B-85C7269F7DD3}" type="presParOf" srcId="{69A12762-088A-437A-A74D-216AF42F4DD2}" destId="{1C526213-3CE3-424E-93D2-9D2802B6BDDD}" srcOrd="0" destOrd="0" presId="urn:microsoft.com/office/officeart/2005/8/layout/funnel1"/>
    <dgm:cxn modelId="{9AA4105B-3087-425D-BC3E-A7432C6848F4}" type="presParOf" srcId="{69A12762-088A-437A-A74D-216AF42F4DD2}" destId="{15DC80AD-831C-4EFF-9D06-1F2D5A569D03}" srcOrd="1" destOrd="0" presId="urn:microsoft.com/office/officeart/2005/8/layout/funnel1"/>
    <dgm:cxn modelId="{35F419AD-6E71-4644-8DAD-F5492A200311}" type="presParOf" srcId="{69A12762-088A-437A-A74D-216AF42F4DD2}" destId="{7BE867DC-3D1C-4DFB-BA25-50B8DDEB0366}" srcOrd="2" destOrd="0" presId="urn:microsoft.com/office/officeart/2005/8/layout/funnel1"/>
    <dgm:cxn modelId="{349E6DCB-0922-4F7A-AC2D-5EF5A8FF9C7B}" type="presParOf" srcId="{69A12762-088A-437A-A74D-216AF42F4DD2}" destId="{0791BED6-A121-4F05-8095-8EFE6660DB9F}" srcOrd="3" destOrd="0" presId="urn:microsoft.com/office/officeart/2005/8/layout/funnel1"/>
    <dgm:cxn modelId="{C3B98264-0A78-4336-9F2F-1C4610B1A847}" type="presParOf" srcId="{69A12762-088A-437A-A74D-216AF42F4DD2}" destId="{F1B08FF5-4255-4A40-BA42-34EF7F142570}" srcOrd="4" destOrd="0" presId="urn:microsoft.com/office/officeart/2005/8/layout/funnel1"/>
    <dgm:cxn modelId="{E97B13CC-3FBF-44F3-BEB4-D7181FA82612}" type="presParOf" srcId="{69A12762-088A-437A-A74D-216AF42F4DD2}" destId="{CD2BBD5F-0C81-4D3B-96AD-429B8E19B2B2}" srcOrd="5" destOrd="0" presId="urn:microsoft.com/office/officeart/2005/8/layout/funnel1"/>
    <dgm:cxn modelId="{445349C8-0778-4AA4-924F-D1D098393507}" type="presParOf" srcId="{69A12762-088A-437A-A74D-216AF42F4DD2}" destId="{A4309563-C7C1-4F2F-974C-0A81093DBF43}" srcOrd="6" destOrd="0" presId="urn:microsoft.com/office/officeart/2005/8/layout/funnel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E092F04E-262D-46DE-80A5-61F42CC4E8A7}" type="doc">
      <dgm:prSet loTypeId="urn:microsoft.com/office/officeart/2005/8/layout/arrow4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3A501D43-AF6A-4C17-9B05-8A48AED3EB11}">
      <dgm:prSet phldrT="[Text]"/>
      <dgm:spPr/>
      <dgm:t>
        <a:bodyPr/>
        <a:lstStyle/>
        <a:p>
          <a:r>
            <a:rPr lang="en-US" dirty="0"/>
            <a:t>MLESF Responses</a:t>
          </a:r>
        </a:p>
      </dgm:t>
    </dgm:pt>
    <dgm:pt modelId="{B512326E-CA23-4DDE-B246-8A820F785A27}" type="parTrans" cxnId="{6D1D0D42-9E3B-4406-8465-DC67D5A0A7B9}">
      <dgm:prSet/>
      <dgm:spPr/>
      <dgm:t>
        <a:bodyPr/>
        <a:lstStyle/>
        <a:p>
          <a:endParaRPr lang="en-US"/>
        </a:p>
      </dgm:t>
    </dgm:pt>
    <dgm:pt modelId="{CD219A8A-330A-49AC-886F-B0517C5AFEED}" type="sibTrans" cxnId="{6D1D0D42-9E3B-4406-8465-DC67D5A0A7B9}">
      <dgm:prSet/>
      <dgm:spPr/>
      <dgm:t>
        <a:bodyPr/>
        <a:lstStyle/>
        <a:p>
          <a:endParaRPr lang="en-US"/>
        </a:p>
      </dgm:t>
    </dgm:pt>
    <dgm:pt modelId="{32675A2A-6973-4186-A0EF-DCF7802BAE14}">
      <dgm:prSet phldrT="[Text]"/>
      <dgm:spPr/>
      <dgm:t>
        <a:bodyPr/>
        <a:lstStyle/>
        <a:p>
          <a:r>
            <a:rPr lang="en-US" dirty="0"/>
            <a:t>If more than 1 answer is selected, choose the appropriate combination or group of responses</a:t>
          </a:r>
        </a:p>
      </dgm:t>
    </dgm:pt>
    <dgm:pt modelId="{3A27C1E5-7280-45FE-9985-90961A3467EF}" type="parTrans" cxnId="{904A2491-E3E9-4F46-85AF-4A5A32745BE3}">
      <dgm:prSet/>
      <dgm:spPr/>
      <dgm:t>
        <a:bodyPr/>
        <a:lstStyle/>
        <a:p>
          <a:endParaRPr lang="en-US"/>
        </a:p>
      </dgm:t>
    </dgm:pt>
    <dgm:pt modelId="{5F154571-F0A5-4936-B60D-BE05025F3D0A}" type="sibTrans" cxnId="{904A2491-E3E9-4F46-85AF-4A5A32745BE3}">
      <dgm:prSet/>
      <dgm:spPr/>
      <dgm:t>
        <a:bodyPr/>
        <a:lstStyle/>
        <a:p>
          <a:endParaRPr lang="en-US"/>
        </a:p>
      </dgm:t>
    </dgm:pt>
    <dgm:pt modelId="{723FA5A7-F387-4C31-A932-44C71EA223F7}" type="pres">
      <dgm:prSet presAssocID="{E092F04E-262D-46DE-80A5-61F42CC4E8A7}" presName="compositeShape" presStyleCnt="0">
        <dgm:presLayoutVars>
          <dgm:chMax val="2"/>
          <dgm:dir/>
          <dgm:resizeHandles val="exact"/>
        </dgm:presLayoutVars>
      </dgm:prSet>
      <dgm:spPr/>
    </dgm:pt>
    <dgm:pt modelId="{0E0FA927-919A-48C0-AF1C-0DF70D805C94}" type="pres">
      <dgm:prSet presAssocID="{3A501D43-AF6A-4C17-9B05-8A48AED3EB11}" presName="upArrow" presStyleLbl="node1" presStyleIdx="0" presStyleCnt="2"/>
      <dgm:spPr/>
    </dgm:pt>
    <dgm:pt modelId="{DC1FD534-8734-4D28-B848-AF6C98E71AF2}" type="pres">
      <dgm:prSet presAssocID="{3A501D43-AF6A-4C17-9B05-8A48AED3EB11}" presName="upArrowText" presStyleLbl="revTx" presStyleIdx="0" presStyleCnt="2">
        <dgm:presLayoutVars>
          <dgm:chMax val="0"/>
          <dgm:bulletEnabled val="1"/>
        </dgm:presLayoutVars>
      </dgm:prSet>
      <dgm:spPr/>
    </dgm:pt>
    <dgm:pt modelId="{FBC5D503-D94C-4464-916D-FB8D710CA079}" type="pres">
      <dgm:prSet presAssocID="{32675A2A-6973-4186-A0EF-DCF7802BAE14}" presName="downArrow" presStyleLbl="node1" presStyleIdx="1" presStyleCnt="2" custScaleX="99041"/>
      <dgm:spPr/>
    </dgm:pt>
    <dgm:pt modelId="{6EEEF2E7-3537-42DF-BC7D-47DBF5A20F7D}" type="pres">
      <dgm:prSet presAssocID="{32675A2A-6973-4186-A0EF-DCF7802BAE14}" presName="downArrowText" presStyleLbl="revTx" presStyleIdx="1" presStyleCnt="2" custScaleX="116483" custLinFactNeighborX="9150">
        <dgm:presLayoutVars>
          <dgm:chMax val="0"/>
          <dgm:bulletEnabled val="1"/>
        </dgm:presLayoutVars>
      </dgm:prSet>
      <dgm:spPr/>
    </dgm:pt>
  </dgm:ptLst>
  <dgm:cxnLst>
    <dgm:cxn modelId="{51A91F02-011E-44CF-BDE6-42365DBFE682}" type="presOf" srcId="{3A501D43-AF6A-4C17-9B05-8A48AED3EB11}" destId="{DC1FD534-8734-4D28-B848-AF6C98E71AF2}" srcOrd="0" destOrd="0" presId="urn:microsoft.com/office/officeart/2005/8/layout/arrow4"/>
    <dgm:cxn modelId="{6D1D0D42-9E3B-4406-8465-DC67D5A0A7B9}" srcId="{E092F04E-262D-46DE-80A5-61F42CC4E8A7}" destId="{3A501D43-AF6A-4C17-9B05-8A48AED3EB11}" srcOrd="0" destOrd="0" parTransId="{B512326E-CA23-4DDE-B246-8A820F785A27}" sibTransId="{CD219A8A-330A-49AC-886F-B0517C5AFEED}"/>
    <dgm:cxn modelId="{097F348F-7B1D-4BD9-8440-C37C13038319}" type="presOf" srcId="{32675A2A-6973-4186-A0EF-DCF7802BAE14}" destId="{6EEEF2E7-3537-42DF-BC7D-47DBF5A20F7D}" srcOrd="0" destOrd="0" presId="urn:microsoft.com/office/officeart/2005/8/layout/arrow4"/>
    <dgm:cxn modelId="{904A2491-E3E9-4F46-85AF-4A5A32745BE3}" srcId="{E092F04E-262D-46DE-80A5-61F42CC4E8A7}" destId="{32675A2A-6973-4186-A0EF-DCF7802BAE14}" srcOrd="1" destOrd="0" parTransId="{3A27C1E5-7280-45FE-9985-90961A3467EF}" sibTransId="{5F154571-F0A5-4936-B60D-BE05025F3D0A}"/>
    <dgm:cxn modelId="{5542A39F-4BAF-4455-AD94-505D044E9BF5}" type="presOf" srcId="{E092F04E-262D-46DE-80A5-61F42CC4E8A7}" destId="{723FA5A7-F387-4C31-A932-44C71EA223F7}" srcOrd="0" destOrd="0" presId="urn:microsoft.com/office/officeart/2005/8/layout/arrow4"/>
    <dgm:cxn modelId="{9A6300A3-FE94-485F-A6EC-361A8007EEEC}" type="presParOf" srcId="{723FA5A7-F387-4C31-A932-44C71EA223F7}" destId="{0E0FA927-919A-48C0-AF1C-0DF70D805C94}" srcOrd="0" destOrd="0" presId="urn:microsoft.com/office/officeart/2005/8/layout/arrow4"/>
    <dgm:cxn modelId="{64D7E949-25A5-4876-B08D-CC7CCF787E74}" type="presParOf" srcId="{723FA5A7-F387-4C31-A932-44C71EA223F7}" destId="{DC1FD534-8734-4D28-B848-AF6C98E71AF2}" srcOrd="1" destOrd="0" presId="urn:microsoft.com/office/officeart/2005/8/layout/arrow4"/>
    <dgm:cxn modelId="{A25EA974-5EF5-459E-B90E-C78384408DFF}" type="presParOf" srcId="{723FA5A7-F387-4C31-A932-44C71EA223F7}" destId="{FBC5D503-D94C-4464-916D-FB8D710CA079}" srcOrd="2" destOrd="0" presId="urn:microsoft.com/office/officeart/2005/8/layout/arrow4"/>
    <dgm:cxn modelId="{F8CACB33-E8CA-4548-8153-FF22EFBDA718}" type="presParOf" srcId="{723FA5A7-F387-4C31-A932-44C71EA223F7}" destId="{6EEEF2E7-3537-42DF-BC7D-47DBF5A20F7D}" srcOrd="3" destOrd="0" presId="urn:microsoft.com/office/officeart/2005/8/layout/arrow4"/>
  </dgm:cxnLst>
  <dgm:bg/>
  <dgm:whole/>
  <dgm:extLst>
    <a:ext uri="http://schemas.microsoft.com/office/drawing/2008/diagram">
      <dsp:dataModelExt xmlns:dsp="http://schemas.microsoft.com/office/drawing/2008/diagram" relId="rId13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BA7F40EB-3F00-4253-B025-A265118F5514}" type="doc">
      <dgm:prSet loTypeId="urn:microsoft.com/office/officeart/2005/8/layout/funnel1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224169C-6160-4938-B81A-0105A9FC853F}">
      <dgm:prSet phldrT="[Text]"/>
      <dgm:spPr/>
      <dgm:t>
        <a:bodyPr/>
        <a:lstStyle/>
        <a:p>
          <a:r>
            <a:rPr lang="en-US" dirty="0"/>
            <a:t>Grade 1</a:t>
          </a:r>
        </a:p>
      </dgm:t>
    </dgm:pt>
    <dgm:pt modelId="{E0FFACE2-B933-4DE4-8AF2-09851E490CE2}" type="parTrans" cxnId="{8712A3DF-BD8B-4169-AA5E-7E443D60EB6F}">
      <dgm:prSet/>
      <dgm:spPr/>
      <dgm:t>
        <a:bodyPr/>
        <a:lstStyle/>
        <a:p>
          <a:endParaRPr lang="en-US"/>
        </a:p>
      </dgm:t>
    </dgm:pt>
    <dgm:pt modelId="{1EABC480-BF0A-467A-B44B-439768075FEA}" type="sibTrans" cxnId="{8712A3DF-BD8B-4169-AA5E-7E443D60EB6F}">
      <dgm:prSet/>
      <dgm:spPr/>
      <dgm:t>
        <a:bodyPr/>
        <a:lstStyle/>
        <a:p>
          <a:endParaRPr lang="en-US"/>
        </a:p>
      </dgm:t>
    </dgm:pt>
    <dgm:pt modelId="{79742D17-F7B5-4778-A808-A1122FB16CFA}">
      <dgm:prSet phldrT="[Text]"/>
      <dgm:spPr/>
      <dgm:t>
        <a:bodyPr/>
        <a:lstStyle/>
        <a:p>
          <a:r>
            <a:rPr lang="en-US" dirty="0"/>
            <a:t>Grade 3</a:t>
          </a:r>
        </a:p>
      </dgm:t>
    </dgm:pt>
    <dgm:pt modelId="{CA641737-6200-4539-9E2E-709F7225DAA8}" type="parTrans" cxnId="{62AAF17C-F4AD-4912-BE1B-8996B1D364A6}">
      <dgm:prSet/>
      <dgm:spPr/>
      <dgm:t>
        <a:bodyPr/>
        <a:lstStyle/>
        <a:p>
          <a:endParaRPr lang="en-US"/>
        </a:p>
      </dgm:t>
    </dgm:pt>
    <dgm:pt modelId="{5A0B178C-4848-490B-91D3-95B91C768810}" type="sibTrans" cxnId="{62AAF17C-F4AD-4912-BE1B-8996B1D364A6}">
      <dgm:prSet/>
      <dgm:spPr/>
      <dgm:t>
        <a:bodyPr/>
        <a:lstStyle/>
        <a:p>
          <a:endParaRPr lang="en-US"/>
        </a:p>
      </dgm:t>
    </dgm:pt>
    <dgm:pt modelId="{45ED77C9-9F41-4EAF-B496-0BD618EDCF0C}">
      <dgm:prSet phldrT="[Text]"/>
      <dgm:spPr/>
      <dgm:t>
        <a:bodyPr/>
        <a:lstStyle/>
        <a:p>
          <a:r>
            <a:rPr lang="en-US" dirty="0"/>
            <a:t>Grade 5</a:t>
          </a:r>
        </a:p>
      </dgm:t>
    </dgm:pt>
    <dgm:pt modelId="{0DF459F0-6C4E-47BB-AB9A-DC37B3D58B5E}" type="parTrans" cxnId="{78C64F1B-1B69-4CEC-BF6F-EF7B536D20A0}">
      <dgm:prSet/>
      <dgm:spPr/>
      <dgm:t>
        <a:bodyPr/>
        <a:lstStyle/>
        <a:p>
          <a:endParaRPr lang="en-US"/>
        </a:p>
      </dgm:t>
    </dgm:pt>
    <dgm:pt modelId="{C7F05198-38A3-4BCC-8BAE-C96ED171D629}" type="sibTrans" cxnId="{78C64F1B-1B69-4CEC-BF6F-EF7B536D20A0}">
      <dgm:prSet/>
      <dgm:spPr/>
      <dgm:t>
        <a:bodyPr/>
        <a:lstStyle/>
        <a:p>
          <a:endParaRPr lang="en-US"/>
        </a:p>
      </dgm:t>
    </dgm:pt>
    <dgm:pt modelId="{68810655-D01C-44F1-B073-55A8BA246EC8}">
      <dgm:prSet phldrT="[Text]" phldr="1"/>
      <dgm:spPr/>
      <dgm:t>
        <a:bodyPr/>
        <a:lstStyle/>
        <a:p>
          <a:endParaRPr lang="en-US"/>
        </a:p>
      </dgm:t>
    </dgm:pt>
    <dgm:pt modelId="{EB7E0492-4901-46DF-BE11-00E22E8AD551}" type="parTrans" cxnId="{AA05473D-1FCE-448A-8AD4-FCA7499D223D}">
      <dgm:prSet/>
      <dgm:spPr/>
      <dgm:t>
        <a:bodyPr/>
        <a:lstStyle/>
        <a:p>
          <a:endParaRPr lang="en-US"/>
        </a:p>
      </dgm:t>
    </dgm:pt>
    <dgm:pt modelId="{DD44E9AF-42AA-40FF-90D5-C6AD3A12BABE}" type="sibTrans" cxnId="{AA05473D-1FCE-448A-8AD4-FCA7499D223D}">
      <dgm:prSet/>
      <dgm:spPr/>
      <dgm:t>
        <a:bodyPr/>
        <a:lstStyle/>
        <a:p>
          <a:endParaRPr lang="en-US"/>
        </a:p>
      </dgm:t>
    </dgm:pt>
    <dgm:pt modelId="{69A12762-088A-437A-A74D-216AF42F4DD2}" type="pres">
      <dgm:prSet presAssocID="{BA7F40EB-3F00-4253-B025-A265118F5514}" presName="Name0" presStyleCnt="0">
        <dgm:presLayoutVars>
          <dgm:chMax val="4"/>
          <dgm:resizeHandles val="exact"/>
        </dgm:presLayoutVars>
      </dgm:prSet>
      <dgm:spPr/>
    </dgm:pt>
    <dgm:pt modelId="{1C526213-3CE3-424E-93D2-9D2802B6BDDD}" type="pres">
      <dgm:prSet presAssocID="{BA7F40EB-3F00-4253-B025-A265118F5514}" presName="ellipse" presStyleLbl="trBgShp" presStyleIdx="0" presStyleCnt="1"/>
      <dgm:spPr/>
    </dgm:pt>
    <dgm:pt modelId="{15DC80AD-831C-4EFF-9D06-1F2D5A569D03}" type="pres">
      <dgm:prSet presAssocID="{BA7F40EB-3F00-4253-B025-A265118F5514}" presName="arrow1" presStyleLbl="fgShp" presStyleIdx="0" presStyleCnt="1" custLinFactNeighborX="20064" custLinFactNeighborY="25650"/>
      <dgm:spPr/>
    </dgm:pt>
    <dgm:pt modelId="{7BE867DC-3D1C-4DFB-BA25-50B8DDEB0366}" type="pres">
      <dgm:prSet presAssocID="{BA7F40EB-3F00-4253-B025-A265118F5514}" presName="rectangle" presStyleLbl="revTx" presStyleIdx="0" presStyleCnt="1">
        <dgm:presLayoutVars>
          <dgm:bulletEnabled val="1"/>
        </dgm:presLayoutVars>
      </dgm:prSet>
      <dgm:spPr/>
    </dgm:pt>
    <dgm:pt modelId="{0791BED6-A121-4F05-8095-8EFE6660DB9F}" type="pres">
      <dgm:prSet presAssocID="{79742D17-F7B5-4778-A808-A1122FB16CFA}" presName="item1" presStyleLbl="node1" presStyleIdx="0" presStyleCnt="3">
        <dgm:presLayoutVars>
          <dgm:bulletEnabled val="1"/>
        </dgm:presLayoutVars>
      </dgm:prSet>
      <dgm:spPr/>
    </dgm:pt>
    <dgm:pt modelId="{F1B08FF5-4255-4A40-BA42-34EF7F142570}" type="pres">
      <dgm:prSet presAssocID="{45ED77C9-9F41-4EAF-B496-0BD618EDCF0C}" presName="item2" presStyleLbl="node1" presStyleIdx="1" presStyleCnt="3" custLinFactNeighborX="-190" custLinFactNeighborY="3745">
        <dgm:presLayoutVars>
          <dgm:bulletEnabled val="1"/>
        </dgm:presLayoutVars>
      </dgm:prSet>
      <dgm:spPr/>
    </dgm:pt>
    <dgm:pt modelId="{CD2BBD5F-0C81-4D3B-96AD-429B8E19B2B2}" type="pres">
      <dgm:prSet presAssocID="{68810655-D01C-44F1-B073-55A8BA246EC8}" presName="item3" presStyleLbl="node1" presStyleIdx="2" presStyleCnt="3" custLinFactNeighborX="19255">
        <dgm:presLayoutVars>
          <dgm:bulletEnabled val="1"/>
        </dgm:presLayoutVars>
      </dgm:prSet>
      <dgm:spPr/>
    </dgm:pt>
    <dgm:pt modelId="{A4309563-C7C1-4F2F-974C-0A81093DBF43}" type="pres">
      <dgm:prSet presAssocID="{BA7F40EB-3F00-4253-B025-A265118F5514}" presName="funnel" presStyleLbl="trAlignAcc1" presStyleIdx="0" presStyleCnt="1" custLinFactNeighborX="1113" custLinFactNeighborY="5334"/>
      <dgm:spPr/>
    </dgm:pt>
  </dgm:ptLst>
  <dgm:cxnLst>
    <dgm:cxn modelId="{F53F640D-923C-445D-87E3-6EFB7EC89D0E}" type="presOf" srcId="{8224169C-6160-4938-B81A-0105A9FC853F}" destId="{CD2BBD5F-0C81-4D3B-96AD-429B8E19B2B2}" srcOrd="0" destOrd="0" presId="urn:microsoft.com/office/officeart/2005/8/layout/funnel1"/>
    <dgm:cxn modelId="{2A4C8416-8FC1-4E71-8462-8EDB6265DAF0}" type="presOf" srcId="{79742D17-F7B5-4778-A808-A1122FB16CFA}" destId="{F1B08FF5-4255-4A40-BA42-34EF7F142570}" srcOrd="0" destOrd="0" presId="urn:microsoft.com/office/officeart/2005/8/layout/funnel1"/>
    <dgm:cxn modelId="{78C64F1B-1B69-4CEC-BF6F-EF7B536D20A0}" srcId="{BA7F40EB-3F00-4253-B025-A265118F5514}" destId="{45ED77C9-9F41-4EAF-B496-0BD618EDCF0C}" srcOrd="2" destOrd="0" parTransId="{0DF459F0-6C4E-47BB-AB9A-DC37B3D58B5E}" sibTransId="{C7F05198-38A3-4BCC-8BAE-C96ED171D629}"/>
    <dgm:cxn modelId="{AA05473D-1FCE-448A-8AD4-FCA7499D223D}" srcId="{BA7F40EB-3F00-4253-B025-A265118F5514}" destId="{68810655-D01C-44F1-B073-55A8BA246EC8}" srcOrd="3" destOrd="0" parTransId="{EB7E0492-4901-46DF-BE11-00E22E8AD551}" sibTransId="{DD44E9AF-42AA-40FF-90D5-C6AD3A12BABE}"/>
    <dgm:cxn modelId="{6133AC42-4FAF-4A55-8C2B-4862F86717B8}" type="presOf" srcId="{BA7F40EB-3F00-4253-B025-A265118F5514}" destId="{69A12762-088A-437A-A74D-216AF42F4DD2}" srcOrd="0" destOrd="0" presId="urn:microsoft.com/office/officeart/2005/8/layout/funnel1"/>
    <dgm:cxn modelId="{62AAF17C-F4AD-4912-BE1B-8996B1D364A6}" srcId="{BA7F40EB-3F00-4253-B025-A265118F5514}" destId="{79742D17-F7B5-4778-A808-A1122FB16CFA}" srcOrd="1" destOrd="0" parTransId="{CA641737-6200-4539-9E2E-709F7225DAA8}" sibTransId="{5A0B178C-4848-490B-91D3-95B91C768810}"/>
    <dgm:cxn modelId="{C17B4989-6D47-410C-828C-280DAC705925}" type="presOf" srcId="{68810655-D01C-44F1-B073-55A8BA246EC8}" destId="{7BE867DC-3D1C-4DFB-BA25-50B8DDEB0366}" srcOrd="0" destOrd="0" presId="urn:microsoft.com/office/officeart/2005/8/layout/funnel1"/>
    <dgm:cxn modelId="{E0DDF9AE-C49B-454B-ADCB-7B67C4D320E6}" type="presOf" srcId="{45ED77C9-9F41-4EAF-B496-0BD618EDCF0C}" destId="{0791BED6-A121-4F05-8095-8EFE6660DB9F}" srcOrd="0" destOrd="0" presId="urn:microsoft.com/office/officeart/2005/8/layout/funnel1"/>
    <dgm:cxn modelId="{8712A3DF-BD8B-4169-AA5E-7E443D60EB6F}" srcId="{BA7F40EB-3F00-4253-B025-A265118F5514}" destId="{8224169C-6160-4938-B81A-0105A9FC853F}" srcOrd="0" destOrd="0" parTransId="{E0FFACE2-B933-4DE4-8AF2-09851E490CE2}" sibTransId="{1EABC480-BF0A-467A-B44B-439768075FEA}"/>
    <dgm:cxn modelId="{6AD011C3-9E46-4C40-8F2B-85C7269F7DD3}" type="presParOf" srcId="{69A12762-088A-437A-A74D-216AF42F4DD2}" destId="{1C526213-3CE3-424E-93D2-9D2802B6BDDD}" srcOrd="0" destOrd="0" presId="urn:microsoft.com/office/officeart/2005/8/layout/funnel1"/>
    <dgm:cxn modelId="{9AA4105B-3087-425D-BC3E-A7432C6848F4}" type="presParOf" srcId="{69A12762-088A-437A-A74D-216AF42F4DD2}" destId="{15DC80AD-831C-4EFF-9D06-1F2D5A569D03}" srcOrd="1" destOrd="0" presId="urn:microsoft.com/office/officeart/2005/8/layout/funnel1"/>
    <dgm:cxn modelId="{35F419AD-6E71-4644-8DAD-F5492A200311}" type="presParOf" srcId="{69A12762-088A-437A-A74D-216AF42F4DD2}" destId="{7BE867DC-3D1C-4DFB-BA25-50B8DDEB0366}" srcOrd="2" destOrd="0" presId="urn:microsoft.com/office/officeart/2005/8/layout/funnel1"/>
    <dgm:cxn modelId="{349E6DCB-0922-4F7A-AC2D-5EF5A8FF9C7B}" type="presParOf" srcId="{69A12762-088A-437A-A74D-216AF42F4DD2}" destId="{0791BED6-A121-4F05-8095-8EFE6660DB9F}" srcOrd="3" destOrd="0" presId="urn:microsoft.com/office/officeart/2005/8/layout/funnel1"/>
    <dgm:cxn modelId="{C3B98264-0A78-4336-9F2F-1C4610B1A847}" type="presParOf" srcId="{69A12762-088A-437A-A74D-216AF42F4DD2}" destId="{F1B08FF5-4255-4A40-BA42-34EF7F142570}" srcOrd="4" destOrd="0" presId="urn:microsoft.com/office/officeart/2005/8/layout/funnel1"/>
    <dgm:cxn modelId="{E97B13CC-3FBF-44F3-BEB4-D7181FA82612}" type="presParOf" srcId="{69A12762-088A-437A-A74D-216AF42F4DD2}" destId="{CD2BBD5F-0C81-4D3B-96AD-429B8E19B2B2}" srcOrd="5" destOrd="0" presId="urn:microsoft.com/office/officeart/2005/8/layout/funnel1"/>
    <dgm:cxn modelId="{445349C8-0778-4AA4-924F-D1D098393507}" type="presParOf" srcId="{69A12762-088A-437A-A74D-216AF42F4DD2}" destId="{A4309563-C7C1-4F2F-974C-0A81093DBF43}" srcOrd="6" destOrd="0" presId="urn:microsoft.com/office/officeart/2005/8/layout/funnel1"/>
  </dgm:cxnLst>
  <dgm:bg>
    <a:noFill/>
  </dgm:bg>
  <dgm:whole/>
  <dgm:extLst>
    <a:ext uri="http://schemas.microsoft.com/office/drawing/2008/diagram">
      <dsp:dataModelExt xmlns:dsp="http://schemas.microsoft.com/office/drawing/2008/diagram" relId="rId19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BA7F40EB-3F00-4253-B025-A265118F5514}" type="doc">
      <dgm:prSet loTypeId="urn:microsoft.com/office/officeart/2005/8/layout/funnel1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224169C-6160-4938-B81A-0105A9FC853F}">
      <dgm:prSet phldrT="[Text]"/>
      <dgm:spPr/>
      <dgm:t>
        <a:bodyPr/>
        <a:lstStyle/>
        <a:p>
          <a:r>
            <a:rPr lang="en-US" dirty="0"/>
            <a:t>Desktop</a:t>
          </a:r>
        </a:p>
      </dgm:t>
    </dgm:pt>
    <dgm:pt modelId="{E0FFACE2-B933-4DE4-8AF2-09851E490CE2}" type="parTrans" cxnId="{8712A3DF-BD8B-4169-AA5E-7E443D60EB6F}">
      <dgm:prSet/>
      <dgm:spPr/>
      <dgm:t>
        <a:bodyPr/>
        <a:lstStyle/>
        <a:p>
          <a:endParaRPr lang="en-US"/>
        </a:p>
      </dgm:t>
    </dgm:pt>
    <dgm:pt modelId="{1EABC480-BF0A-467A-B44B-439768075FEA}" type="sibTrans" cxnId="{8712A3DF-BD8B-4169-AA5E-7E443D60EB6F}">
      <dgm:prSet/>
      <dgm:spPr/>
      <dgm:t>
        <a:bodyPr/>
        <a:lstStyle/>
        <a:p>
          <a:endParaRPr lang="en-US"/>
        </a:p>
      </dgm:t>
    </dgm:pt>
    <dgm:pt modelId="{79742D17-F7B5-4778-A808-A1122FB16CFA}">
      <dgm:prSet phldrT="[Text]"/>
      <dgm:spPr/>
      <dgm:t>
        <a:bodyPr/>
        <a:lstStyle/>
        <a:p>
          <a:r>
            <a:rPr lang="en-US" dirty="0"/>
            <a:t>Smart Phone</a:t>
          </a:r>
        </a:p>
      </dgm:t>
    </dgm:pt>
    <dgm:pt modelId="{CA641737-6200-4539-9E2E-709F7225DAA8}" type="parTrans" cxnId="{62AAF17C-F4AD-4912-BE1B-8996B1D364A6}">
      <dgm:prSet/>
      <dgm:spPr/>
      <dgm:t>
        <a:bodyPr/>
        <a:lstStyle/>
        <a:p>
          <a:endParaRPr lang="en-US"/>
        </a:p>
      </dgm:t>
    </dgm:pt>
    <dgm:pt modelId="{5A0B178C-4848-490B-91D3-95B91C768810}" type="sibTrans" cxnId="{62AAF17C-F4AD-4912-BE1B-8996B1D364A6}">
      <dgm:prSet/>
      <dgm:spPr/>
      <dgm:t>
        <a:bodyPr/>
        <a:lstStyle/>
        <a:p>
          <a:endParaRPr lang="en-US"/>
        </a:p>
      </dgm:t>
    </dgm:pt>
    <dgm:pt modelId="{45ED77C9-9F41-4EAF-B496-0BD618EDCF0C}">
      <dgm:prSet phldrT="[Text]"/>
      <dgm:spPr/>
      <dgm:t>
        <a:bodyPr/>
        <a:lstStyle/>
        <a:p>
          <a:r>
            <a:rPr lang="en-US" dirty="0"/>
            <a:t>Desktop/ </a:t>
          </a:r>
          <a:r>
            <a:rPr lang="en-US" dirty="0" err="1"/>
            <a:t>lsptop</a:t>
          </a:r>
          <a:endParaRPr lang="en-US" dirty="0"/>
        </a:p>
      </dgm:t>
    </dgm:pt>
    <dgm:pt modelId="{0DF459F0-6C4E-47BB-AB9A-DC37B3D58B5E}" type="parTrans" cxnId="{78C64F1B-1B69-4CEC-BF6F-EF7B536D20A0}">
      <dgm:prSet/>
      <dgm:spPr/>
      <dgm:t>
        <a:bodyPr/>
        <a:lstStyle/>
        <a:p>
          <a:endParaRPr lang="en-US"/>
        </a:p>
      </dgm:t>
    </dgm:pt>
    <dgm:pt modelId="{C7F05198-38A3-4BCC-8BAE-C96ED171D629}" type="sibTrans" cxnId="{78C64F1B-1B69-4CEC-BF6F-EF7B536D20A0}">
      <dgm:prSet/>
      <dgm:spPr/>
      <dgm:t>
        <a:bodyPr/>
        <a:lstStyle/>
        <a:p>
          <a:endParaRPr lang="en-US"/>
        </a:p>
      </dgm:t>
    </dgm:pt>
    <dgm:pt modelId="{68810655-D01C-44F1-B073-55A8BA246EC8}">
      <dgm:prSet phldrT="[Text]" phldr="1"/>
      <dgm:spPr/>
      <dgm:t>
        <a:bodyPr/>
        <a:lstStyle/>
        <a:p>
          <a:endParaRPr lang="en-US" dirty="0"/>
        </a:p>
      </dgm:t>
    </dgm:pt>
    <dgm:pt modelId="{EB7E0492-4901-46DF-BE11-00E22E8AD551}" type="parTrans" cxnId="{AA05473D-1FCE-448A-8AD4-FCA7499D223D}">
      <dgm:prSet/>
      <dgm:spPr/>
      <dgm:t>
        <a:bodyPr/>
        <a:lstStyle/>
        <a:p>
          <a:endParaRPr lang="en-US"/>
        </a:p>
      </dgm:t>
    </dgm:pt>
    <dgm:pt modelId="{DD44E9AF-42AA-40FF-90D5-C6AD3A12BABE}" type="sibTrans" cxnId="{AA05473D-1FCE-448A-8AD4-FCA7499D223D}">
      <dgm:prSet/>
      <dgm:spPr/>
      <dgm:t>
        <a:bodyPr/>
        <a:lstStyle/>
        <a:p>
          <a:endParaRPr lang="en-US"/>
        </a:p>
      </dgm:t>
    </dgm:pt>
    <dgm:pt modelId="{7A853EE3-A702-454F-B0BB-58A8CA4ABD6C}">
      <dgm:prSet phldrT="[Text]"/>
      <dgm:spPr/>
      <dgm:t>
        <a:bodyPr/>
        <a:lstStyle/>
        <a:p>
          <a:r>
            <a:rPr lang="en-US" dirty="0"/>
            <a:t>Radio</a:t>
          </a:r>
        </a:p>
      </dgm:t>
    </dgm:pt>
    <dgm:pt modelId="{E6EAE051-82A9-4577-A78A-70DD8FAD586A}" type="parTrans" cxnId="{852A0893-DAC3-4108-B75A-C6C21A6A1F2D}">
      <dgm:prSet/>
      <dgm:spPr/>
      <dgm:t>
        <a:bodyPr/>
        <a:lstStyle/>
        <a:p>
          <a:endParaRPr lang="en-US"/>
        </a:p>
      </dgm:t>
    </dgm:pt>
    <dgm:pt modelId="{6086F341-750A-4D21-9B0C-006145AC77C8}" type="sibTrans" cxnId="{852A0893-DAC3-4108-B75A-C6C21A6A1F2D}">
      <dgm:prSet/>
      <dgm:spPr/>
      <dgm:t>
        <a:bodyPr/>
        <a:lstStyle/>
        <a:p>
          <a:endParaRPr lang="en-US"/>
        </a:p>
      </dgm:t>
    </dgm:pt>
    <dgm:pt modelId="{69A12762-088A-437A-A74D-216AF42F4DD2}" type="pres">
      <dgm:prSet presAssocID="{BA7F40EB-3F00-4253-B025-A265118F5514}" presName="Name0" presStyleCnt="0">
        <dgm:presLayoutVars>
          <dgm:chMax val="4"/>
          <dgm:resizeHandles val="exact"/>
        </dgm:presLayoutVars>
      </dgm:prSet>
      <dgm:spPr/>
    </dgm:pt>
    <dgm:pt modelId="{1C526213-3CE3-424E-93D2-9D2802B6BDDD}" type="pres">
      <dgm:prSet presAssocID="{BA7F40EB-3F00-4253-B025-A265118F5514}" presName="ellipse" presStyleLbl="trBgShp" presStyleIdx="0" presStyleCnt="1"/>
      <dgm:spPr/>
    </dgm:pt>
    <dgm:pt modelId="{15DC80AD-831C-4EFF-9D06-1F2D5A569D03}" type="pres">
      <dgm:prSet presAssocID="{BA7F40EB-3F00-4253-B025-A265118F5514}" presName="arrow1" presStyleLbl="fgShp" presStyleIdx="0" presStyleCnt="1" custLinFactNeighborX="20064" custLinFactNeighborY="25650"/>
      <dgm:spPr/>
    </dgm:pt>
    <dgm:pt modelId="{7BE867DC-3D1C-4DFB-BA25-50B8DDEB0366}" type="pres">
      <dgm:prSet presAssocID="{BA7F40EB-3F00-4253-B025-A265118F5514}" presName="rectangle" presStyleLbl="revTx" presStyleIdx="0" presStyleCnt="1">
        <dgm:presLayoutVars>
          <dgm:bulletEnabled val="1"/>
        </dgm:presLayoutVars>
      </dgm:prSet>
      <dgm:spPr/>
    </dgm:pt>
    <dgm:pt modelId="{D7B73D40-AD47-452B-B1A9-DB3F7E5FB63A}" type="pres">
      <dgm:prSet presAssocID="{7A853EE3-A702-454F-B0BB-58A8CA4ABD6C}" presName="item1" presStyleLbl="node1" presStyleIdx="0" presStyleCnt="3">
        <dgm:presLayoutVars>
          <dgm:bulletEnabled val="1"/>
        </dgm:presLayoutVars>
      </dgm:prSet>
      <dgm:spPr/>
    </dgm:pt>
    <dgm:pt modelId="{61549E67-B30D-4F5E-B052-D36BD7D8A1E5}" type="pres">
      <dgm:prSet presAssocID="{79742D17-F7B5-4778-A808-A1122FB16CFA}" presName="item2" presStyleLbl="node1" presStyleIdx="1" presStyleCnt="3" custLinFactNeighborX="83732" custLinFactNeighborY="-48693">
        <dgm:presLayoutVars>
          <dgm:bulletEnabled val="1"/>
        </dgm:presLayoutVars>
      </dgm:prSet>
      <dgm:spPr/>
    </dgm:pt>
    <dgm:pt modelId="{7E9E38C8-D6A0-4D69-983C-94D78666EBF6}" type="pres">
      <dgm:prSet presAssocID="{45ED77C9-9F41-4EAF-B496-0BD618EDCF0C}" presName="item3" presStyleLbl="node1" presStyleIdx="2" presStyleCnt="3" custLinFactNeighborX="46613" custLinFactNeighborY="19805">
        <dgm:presLayoutVars>
          <dgm:bulletEnabled val="1"/>
        </dgm:presLayoutVars>
      </dgm:prSet>
      <dgm:spPr/>
    </dgm:pt>
    <dgm:pt modelId="{A4309563-C7C1-4F2F-974C-0A81093DBF43}" type="pres">
      <dgm:prSet presAssocID="{BA7F40EB-3F00-4253-B025-A265118F5514}" presName="funnel" presStyleLbl="trAlignAcc1" presStyleIdx="0" presStyleCnt="1" custLinFactNeighborX="2334" custLinFactNeighborY="5510"/>
      <dgm:spPr/>
    </dgm:pt>
  </dgm:ptLst>
  <dgm:cxnLst>
    <dgm:cxn modelId="{78C64F1B-1B69-4CEC-BF6F-EF7B536D20A0}" srcId="{BA7F40EB-3F00-4253-B025-A265118F5514}" destId="{45ED77C9-9F41-4EAF-B496-0BD618EDCF0C}" srcOrd="3" destOrd="0" parTransId="{0DF459F0-6C4E-47BB-AB9A-DC37B3D58B5E}" sibTransId="{C7F05198-38A3-4BCC-8BAE-C96ED171D629}"/>
    <dgm:cxn modelId="{74E22627-5361-4925-8D7D-A2390B756C6F}" type="presOf" srcId="{45ED77C9-9F41-4EAF-B496-0BD618EDCF0C}" destId="{7BE867DC-3D1C-4DFB-BA25-50B8DDEB0366}" srcOrd="0" destOrd="0" presId="urn:microsoft.com/office/officeart/2005/8/layout/funnel1"/>
    <dgm:cxn modelId="{60727929-33CC-4049-8959-DBA089C3B1E7}" type="presOf" srcId="{79742D17-F7B5-4778-A808-A1122FB16CFA}" destId="{D7B73D40-AD47-452B-B1A9-DB3F7E5FB63A}" srcOrd="0" destOrd="0" presId="urn:microsoft.com/office/officeart/2005/8/layout/funnel1"/>
    <dgm:cxn modelId="{AA05473D-1FCE-448A-8AD4-FCA7499D223D}" srcId="{BA7F40EB-3F00-4253-B025-A265118F5514}" destId="{68810655-D01C-44F1-B073-55A8BA246EC8}" srcOrd="4" destOrd="0" parTransId="{EB7E0492-4901-46DF-BE11-00E22E8AD551}" sibTransId="{DD44E9AF-42AA-40FF-90D5-C6AD3A12BABE}"/>
    <dgm:cxn modelId="{6133AC42-4FAF-4A55-8C2B-4862F86717B8}" type="presOf" srcId="{BA7F40EB-3F00-4253-B025-A265118F5514}" destId="{69A12762-088A-437A-A74D-216AF42F4DD2}" srcOrd="0" destOrd="0" presId="urn:microsoft.com/office/officeart/2005/8/layout/funnel1"/>
    <dgm:cxn modelId="{DE46E657-CAF7-43A2-B27D-AD39BD91F744}" type="presOf" srcId="{8224169C-6160-4938-B81A-0105A9FC853F}" destId="{7E9E38C8-D6A0-4D69-983C-94D78666EBF6}" srcOrd="0" destOrd="0" presId="urn:microsoft.com/office/officeart/2005/8/layout/funnel1"/>
    <dgm:cxn modelId="{62AAF17C-F4AD-4912-BE1B-8996B1D364A6}" srcId="{BA7F40EB-3F00-4253-B025-A265118F5514}" destId="{79742D17-F7B5-4778-A808-A1122FB16CFA}" srcOrd="2" destOrd="0" parTransId="{CA641737-6200-4539-9E2E-709F7225DAA8}" sibTransId="{5A0B178C-4848-490B-91D3-95B91C768810}"/>
    <dgm:cxn modelId="{852A0893-DAC3-4108-B75A-C6C21A6A1F2D}" srcId="{BA7F40EB-3F00-4253-B025-A265118F5514}" destId="{7A853EE3-A702-454F-B0BB-58A8CA4ABD6C}" srcOrd="1" destOrd="0" parTransId="{E6EAE051-82A9-4577-A78A-70DD8FAD586A}" sibTransId="{6086F341-750A-4D21-9B0C-006145AC77C8}"/>
    <dgm:cxn modelId="{8298EFC1-3666-48A8-83B8-8D2C9679DC5B}" type="presOf" srcId="{7A853EE3-A702-454F-B0BB-58A8CA4ABD6C}" destId="{61549E67-B30D-4F5E-B052-D36BD7D8A1E5}" srcOrd="0" destOrd="0" presId="urn:microsoft.com/office/officeart/2005/8/layout/funnel1"/>
    <dgm:cxn modelId="{8712A3DF-BD8B-4169-AA5E-7E443D60EB6F}" srcId="{BA7F40EB-3F00-4253-B025-A265118F5514}" destId="{8224169C-6160-4938-B81A-0105A9FC853F}" srcOrd="0" destOrd="0" parTransId="{E0FFACE2-B933-4DE4-8AF2-09851E490CE2}" sibTransId="{1EABC480-BF0A-467A-B44B-439768075FEA}"/>
    <dgm:cxn modelId="{6AD011C3-9E46-4C40-8F2B-85C7269F7DD3}" type="presParOf" srcId="{69A12762-088A-437A-A74D-216AF42F4DD2}" destId="{1C526213-3CE3-424E-93D2-9D2802B6BDDD}" srcOrd="0" destOrd="0" presId="urn:microsoft.com/office/officeart/2005/8/layout/funnel1"/>
    <dgm:cxn modelId="{9AA4105B-3087-425D-BC3E-A7432C6848F4}" type="presParOf" srcId="{69A12762-088A-437A-A74D-216AF42F4DD2}" destId="{15DC80AD-831C-4EFF-9D06-1F2D5A569D03}" srcOrd="1" destOrd="0" presId="urn:microsoft.com/office/officeart/2005/8/layout/funnel1"/>
    <dgm:cxn modelId="{35F419AD-6E71-4644-8DAD-F5492A200311}" type="presParOf" srcId="{69A12762-088A-437A-A74D-216AF42F4DD2}" destId="{7BE867DC-3D1C-4DFB-BA25-50B8DDEB0366}" srcOrd="2" destOrd="0" presId="urn:microsoft.com/office/officeart/2005/8/layout/funnel1"/>
    <dgm:cxn modelId="{6E4DBEA7-6B0C-4D7F-8F85-C8625BCB51D4}" type="presParOf" srcId="{69A12762-088A-437A-A74D-216AF42F4DD2}" destId="{D7B73D40-AD47-452B-B1A9-DB3F7E5FB63A}" srcOrd="3" destOrd="0" presId="urn:microsoft.com/office/officeart/2005/8/layout/funnel1"/>
    <dgm:cxn modelId="{5FEE28D7-8893-4A71-97F7-E23874BE697E}" type="presParOf" srcId="{69A12762-088A-437A-A74D-216AF42F4DD2}" destId="{61549E67-B30D-4F5E-B052-D36BD7D8A1E5}" srcOrd="4" destOrd="0" presId="urn:microsoft.com/office/officeart/2005/8/layout/funnel1"/>
    <dgm:cxn modelId="{5CC97911-75E3-4B68-B3B1-1CC92B94F8D6}" type="presParOf" srcId="{69A12762-088A-437A-A74D-216AF42F4DD2}" destId="{7E9E38C8-D6A0-4D69-983C-94D78666EBF6}" srcOrd="5" destOrd="0" presId="urn:microsoft.com/office/officeart/2005/8/layout/funnel1"/>
    <dgm:cxn modelId="{445349C8-0778-4AA4-924F-D1D098393507}" type="presParOf" srcId="{69A12762-088A-437A-A74D-216AF42F4DD2}" destId="{A4309563-C7C1-4F2F-974C-0A81093DBF43}" srcOrd="6" destOrd="0" presId="urn:microsoft.com/office/officeart/2005/8/layout/funnel1"/>
  </dgm:cxnLst>
  <dgm:bg>
    <a:noFill/>
  </dgm:bg>
  <dgm:whole/>
  <dgm:extLst>
    <a:ext uri="http://schemas.microsoft.com/office/drawing/2008/diagram">
      <dsp:dataModelExt xmlns:dsp="http://schemas.microsoft.com/office/drawing/2008/diagram" relId="rId2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C526213-3CE3-424E-93D2-9D2802B6BDDD}">
      <dsp:nvSpPr>
        <dsp:cNvPr id="0" name=""/>
        <dsp:cNvSpPr/>
      </dsp:nvSpPr>
      <dsp:spPr>
        <a:xfrm>
          <a:off x="792134" y="116755"/>
          <a:ext cx="2317156" cy="804718"/>
        </a:xfrm>
        <a:prstGeom prst="ellipse">
          <a:avLst/>
        </a:prstGeom>
        <a:solidFill>
          <a:schemeClr val="accent1">
            <a:tint val="50000"/>
            <a:alpha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15DC80AD-831C-4EFF-9D06-1F2D5A569D03}">
      <dsp:nvSpPr>
        <dsp:cNvPr id="0" name=""/>
        <dsp:cNvSpPr/>
      </dsp:nvSpPr>
      <dsp:spPr>
        <a:xfrm>
          <a:off x="1819874" y="2160955"/>
          <a:ext cx="449061" cy="287399"/>
        </a:xfrm>
        <a:prstGeom prst="downArrow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7BE867DC-3D1C-4DFB-BA25-50B8DDEB0366}">
      <dsp:nvSpPr>
        <dsp:cNvPr id="0" name=""/>
        <dsp:cNvSpPr/>
      </dsp:nvSpPr>
      <dsp:spPr>
        <a:xfrm>
          <a:off x="876558" y="2317156"/>
          <a:ext cx="2155494" cy="538873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35128" tIns="135128" rIns="135128" bIns="135128" numCol="1" spcCol="1270" anchor="ctr" anchorCtr="0">
          <a:noAutofit/>
        </a:bodyPr>
        <a:lstStyle/>
        <a:p>
          <a:pPr marL="0" lvl="0" indent="0" algn="ctr" defTabSz="8445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900" kern="1200"/>
        </a:p>
      </dsp:txBody>
      <dsp:txXfrm>
        <a:off x="876558" y="2317156"/>
        <a:ext cx="2155494" cy="538873"/>
      </dsp:txXfrm>
    </dsp:sp>
    <dsp:sp modelId="{0791BED6-A121-4F05-8095-8EFE6660DB9F}">
      <dsp:nvSpPr>
        <dsp:cNvPr id="0" name=""/>
        <dsp:cNvSpPr/>
      </dsp:nvSpPr>
      <dsp:spPr>
        <a:xfrm>
          <a:off x="1634573" y="983624"/>
          <a:ext cx="808310" cy="808310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 dirty="0"/>
            <a:t>Others</a:t>
          </a:r>
        </a:p>
      </dsp:txBody>
      <dsp:txXfrm>
        <a:off x="1752947" y="1101998"/>
        <a:ext cx="571562" cy="571562"/>
      </dsp:txXfrm>
    </dsp:sp>
    <dsp:sp modelId="{F1B08FF5-4255-4A40-BA42-34EF7F142570}">
      <dsp:nvSpPr>
        <dsp:cNvPr id="0" name=""/>
        <dsp:cNvSpPr/>
      </dsp:nvSpPr>
      <dsp:spPr>
        <a:xfrm>
          <a:off x="1054646" y="407482"/>
          <a:ext cx="808310" cy="808310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 dirty="0"/>
            <a:t>Grand parents</a:t>
          </a:r>
        </a:p>
      </dsp:txBody>
      <dsp:txXfrm>
        <a:off x="1173020" y="525856"/>
        <a:ext cx="571562" cy="571562"/>
      </dsp:txXfrm>
    </dsp:sp>
    <dsp:sp modelId="{CD2BBD5F-0C81-4D3B-96AD-429B8E19B2B2}">
      <dsp:nvSpPr>
        <dsp:cNvPr id="0" name=""/>
        <dsp:cNvSpPr/>
      </dsp:nvSpPr>
      <dsp:spPr>
        <a:xfrm>
          <a:off x="2226432" y="181780"/>
          <a:ext cx="808310" cy="808310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 dirty="0"/>
            <a:t>Other Members of Family</a:t>
          </a:r>
        </a:p>
      </dsp:txBody>
      <dsp:txXfrm>
        <a:off x="2344806" y="300154"/>
        <a:ext cx="571562" cy="571562"/>
      </dsp:txXfrm>
    </dsp:sp>
    <dsp:sp modelId="{A4309563-C7C1-4F2F-974C-0A81093DBF43}">
      <dsp:nvSpPr>
        <dsp:cNvPr id="0" name=""/>
        <dsp:cNvSpPr/>
      </dsp:nvSpPr>
      <dsp:spPr>
        <a:xfrm>
          <a:off x="724922" y="133459"/>
          <a:ext cx="2514743" cy="2011795"/>
        </a:xfrm>
        <a:prstGeom prst="funnel">
          <a:avLst/>
        </a:prstGeom>
        <a:solidFill>
          <a:schemeClr val="lt1">
            <a:alpha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E0FA927-919A-48C0-AF1C-0DF70D805C94}">
      <dsp:nvSpPr>
        <dsp:cNvPr id="0" name=""/>
        <dsp:cNvSpPr/>
      </dsp:nvSpPr>
      <dsp:spPr>
        <a:xfrm>
          <a:off x="356494" y="0"/>
          <a:ext cx="707824" cy="530868"/>
        </a:xfrm>
        <a:prstGeom prst="upArrow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C1FD534-8734-4D28-B848-AF6C98E71AF2}">
      <dsp:nvSpPr>
        <dsp:cNvPr id="0" name=""/>
        <dsp:cNvSpPr/>
      </dsp:nvSpPr>
      <dsp:spPr>
        <a:xfrm>
          <a:off x="1085553" y="0"/>
          <a:ext cx="2352334" cy="530868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1120" tIns="0" rIns="71120" bIns="7112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 dirty="0"/>
            <a:t>MLESF Responses</a:t>
          </a:r>
        </a:p>
      </dsp:txBody>
      <dsp:txXfrm>
        <a:off x="1085553" y="0"/>
        <a:ext cx="2352334" cy="530868"/>
      </dsp:txXfrm>
    </dsp:sp>
    <dsp:sp modelId="{FBC5D503-D94C-4464-916D-FB8D710CA079}">
      <dsp:nvSpPr>
        <dsp:cNvPr id="0" name=""/>
        <dsp:cNvSpPr/>
      </dsp:nvSpPr>
      <dsp:spPr>
        <a:xfrm>
          <a:off x="572235" y="575107"/>
          <a:ext cx="701036" cy="530868"/>
        </a:xfrm>
        <a:prstGeom prst="downArrow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EEEF2E7-3537-42DF-BC7D-47DBF5A20F7D}">
      <dsp:nvSpPr>
        <dsp:cNvPr id="0" name=""/>
        <dsp:cNvSpPr/>
      </dsp:nvSpPr>
      <dsp:spPr>
        <a:xfrm>
          <a:off x="1319272" y="575107"/>
          <a:ext cx="2740070" cy="530868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1120" tIns="0" rIns="71120" bIns="7112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 dirty="0"/>
            <a:t>If more than 1 answer is selected, choose the appropriate combination or group of responses</a:t>
          </a:r>
        </a:p>
      </dsp:txBody>
      <dsp:txXfrm>
        <a:off x="1319272" y="575107"/>
        <a:ext cx="2740070" cy="530868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C526213-3CE3-424E-93D2-9D2802B6BDDD}">
      <dsp:nvSpPr>
        <dsp:cNvPr id="0" name=""/>
        <dsp:cNvSpPr/>
      </dsp:nvSpPr>
      <dsp:spPr>
        <a:xfrm>
          <a:off x="689869" y="354311"/>
          <a:ext cx="2521054" cy="875528"/>
        </a:xfrm>
        <a:prstGeom prst="ellipse">
          <a:avLst/>
        </a:prstGeom>
        <a:solidFill>
          <a:schemeClr val="accent1">
            <a:tint val="50000"/>
            <a:alpha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15DC80AD-831C-4EFF-9D06-1F2D5A569D03}">
      <dsp:nvSpPr>
        <dsp:cNvPr id="0" name=""/>
        <dsp:cNvSpPr/>
      </dsp:nvSpPr>
      <dsp:spPr>
        <a:xfrm>
          <a:off x="1808045" y="2578389"/>
          <a:ext cx="488576" cy="312688"/>
        </a:xfrm>
        <a:prstGeom prst="downArrow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7BE867DC-3D1C-4DFB-BA25-50B8DDEB0366}">
      <dsp:nvSpPr>
        <dsp:cNvPr id="0" name=""/>
        <dsp:cNvSpPr/>
      </dsp:nvSpPr>
      <dsp:spPr>
        <a:xfrm>
          <a:off x="781722" y="2748336"/>
          <a:ext cx="2345166" cy="58629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42240" tIns="142240" rIns="142240" bIns="14224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kern="1200"/>
        </a:p>
      </dsp:txBody>
      <dsp:txXfrm>
        <a:off x="781722" y="2748336"/>
        <a:ext cx="2345166" cy="586291"/>
      </dsp:txXfrm>
    </dsp:sp>
    <dsp:sp modelId="{0791BED6-A121-4F05-8095-8EFE6660DB9F}">
      <dsp:nvSpPr>
        <dsp:cNvPr id="0" name=""/>
        <dsp:cNvSpPr/>
      </dsp:nvSpPr>
      <dsp:spPr>
        <a:xfrm>
          <a:off x="1606439" y="1297459"/>
          <a:ext cx="879437" cy="879437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kern="1200" dirty="0"/>
            <a:t>Grade 5</a:t>
          </a:r>
        </a:p>
      </dsp:txBody>
      <dsp:txXfrm>
        <a:off x="1735230" y="1426250"/>
        <a:ext cx="621855" cy="621855"/>
      </dsp:txXfrm>
    </dsp:sp>
    <dsp:sp modelId="{F1B08FF5-4255-4A40-BA42-34EF7F142570}">
      <dsp:nvSpPr>
        <dsp:cNvPr id="0" name=""/>
        <dsp:cNvSpPr/>
      </dsp:nvSpPr>
      <dsp:spPr>
        <a:xfrm>
          <a:off x="975481" y="670621"/>
          <a:ext cx="879437" cy="879437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kern="1200" dirty="0"/>
            <a:t>Grade 3</a:t>
          </a:r>
        </a:p>
      </dsp:txBody>
      <dsp:txXfrm>
        <a:off x="1104272" y="799412"/>
        <a:ext cx="621855" cy="621855"/>
      </dsp:txXfrm>
    </dsp:sp>
    <dsp:sp modelId="{CD2BBD5F-0C81-4D3B-96AD-429B8E19B2B2}">
      <dsp:nvSpPr>
        <dsp:cNvPr id="0" name=""/>
        <dsp:cNvSpPr/>
      </dsp:nvSpPr>
      <dsp:spPr>
        <a:xfrm>
          <a:off x="2045468" y="425057"/>
          <a:ext cx="879437" cy="879437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kern="1200" dirty="0"/>
            <a:t>Grade 1</a:t>
          </a:r>
        </a:p>
      </dsp:txBody>
      <dsp:txXfrm>
        <a:off x="2174259" y="553848"/>
        <a:ext cx="621855" cy="621855"/>
      </dsp:txXfrm>
    </dsp:sp>
    <dsp:sp modelId="{A4309563-C7C1-4F2F-974C-0A81093DBF43}">
      <dsp:nvSpPr>
        <dsp:cNvPr id="0" name=""/>
        <dsp:cNvSpPr/>
      </dsp:nvSpPr>
      <dsp:spPr>
        <a:xfrm>
          <a:off x="616743" y="363576"/>
          <a:ext cx="2736027" cy="2188822"/>
        </a:xfrm>
        <a:prstGeom prst="funnel">
          <a:avLst/>
        </a:prstGeom>
        <a:solidFill>
          <a:schemeClr val="lt1">
            <a:alpha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C526213-3CE3-424E-93D2-9D2802B6BDDD}">
      <dsp:nvSpPr>
        <dsp:cNvPr id="0" name=""/>
        <dsp:cNvSpPr/>
      </dsp:nvSpPr>
      <dsp:spPr>
        <a:xfrm>
          <a:off x="847516" y="111192"/>
          <a:ext cx="2206735" cy="766370"/>
        </a:xfrm>
        <a:prstGeom prst="ellipse">
          <a:avLst/>
        </a:prstGeom>
        <a:solidFill>
          <a:schemeClr val="accent1">
            <a:tint val="50000"/>
            <a:alpha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15DC80AD-831C-4EFF-9D06-1F2D5A569D03}">
      <dsp:nvSpPr>
        <dsp:cNvPr id="0" name=""/>
        <dsp:cNvSpPr/>
      </dsp:nvSpPr>
      <dsp:spPr>
        <a:xfrm>
          <a:off x="1826280" y="2057977"/>
          <a:ext cx="427661" cy="273703"/>
        </a:xfrm>
        <a:prstGeom prst="downArrow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7BE867DC-3D1C-4DFB-BA25-50B8DDEB0366}">
      <dsp:nvSpPr>
        <dsp:cNvPr id="0" name=""/>
        <dsp:cNvSpPr/>
      </dsp:nvSpPr>
      <dsp:spPr>
        <a:xfrm>
          <a:off x="927917" y="2206735"/>
          <a:ext cx="2052777" cy="513194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8016" tIns="128016" rIns="128016" bIns="128016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kern="1200" dirty="0"/>
            <a:t>Desktop/ </a:t>
          </a:r>
          <a:r>
            <a:rPr lang="en-US" sz="1800" kern="1200" dirty="0" err="1"/>
            <a:t>lsptop</a:t>
          </a:r>
          <a:endParaRPr lang="en-US" sz="1800" kern="1200" dirty="0"/>
        </a:p>
      </dsp:txBody>
      <dsp:txXfrm>
        <a:off x="927917" y="2206735"/>
        <a:ext cx="2052777" cy="513194"/>
      </dsp:txXfrm>
    </dsp:sp>
    <dsp:sp modelId="{D7B73D40-AD47-452B-B1A9-DB3F7E5FB63A}">
      <dsp:nvSpPr>
        <dsp:cNvPr id="0" name=""/>
        <dsp:cNvSpPr/>
      </dsp:nvSpPr>
      <dsp:spPr>
        <a:xfrm>
          <a:off x="1649810" y="936750"/>
          <a:ext cx="769791" cy="769791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 dirty="0"/>
            <a:t>Smart Phone</a:t>
          </a:r>
        </a:p>
      </dsp:txBody>
      <dsp:txXfrm>
        <a:off x="1762543" y="1049483"/>
        <a:ext cx="544325" cy="544325"/>
      </dsp:txXfrm>
    </dsp:sp>
    <dsp:sp modelId="{61549E67-B30D-4F5E-B052-D36BD7D8A1E5}">
      <dsp:nvSpPr>
        <dsp:cNvPr id="0" name=""/>
        <dsp:cNvSpPr/>
      </dsp:nvSpPr>
      <dsp:spPr>
        <a:xfrm>
          <a:off x="1743543" y="0"/>
          <a:ext cx="769791" cy="769791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 dirty="0"/>
            <a:t>Radio</a:t>
          </a:r>
        </a:p>
      </dsp:txBody>
      <dsp:txXfrm>
        <a:off x="1856276" y="112733"/>
        <a:ext cx="544325" cy="544325"/>
      </dsp:txXfrm>
    </dsp:sp>
    <dsp:sp modelId="{7E9E38C8-D6A0-4D69-983C-94D78666EBF6}">
      <dsp:nvSpPr>
        <dsp:cNvPr id="0" name=""/>
        <dsp:cNvSpPr/>
      </dsp:nvSpPr>
      <dsp:spPr>
        <a:xfrm>
          <a:off x="2244702" y="325574"/>
          <a:ext cx="769791" cy="769791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 dirty="0"/>
            <a:t>Desktop</a:t>
          </a:r>
        </a:p>
      </dsp:txBody>
      <dsp:txXfrm>
        <a:off x="2357435" y="438307"/>
        <a:ext cx="544325" cy="544325"/>
      </dsp:txXfrm>
    </dsp:sp>
    <dsp:sp modelId="{A4309563-C7C1-4F2F-974C-0A81093DBF43}">
      <dsp:nvSpPr>
        <dsp:cNvPr id="0" name=""/>
        <dsp:cNvSpPr/>
      </dsp:nvSpPr>
      <dsp:spPr>
        <a:xfrm>
          <a:off x="812749" y="122673"/>
          <a:ext cx="2394906" cy="1915925"/>
        </a:xfrm>
        <a:prstGeom prst="funnel">
          <a:avLst/>
        </a:prstGeom>
        <a:solidFill>
          <a:schemeClr val="lt1">
            <a:alpha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funnel1">
  <dgm:title val=""/>
  <dgm:desc val=""/>
  <dgm:catLst>
    <dgm:cat type="relationship" pri="2000"/>
    <dgm:cat type="process" pri="27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chMax val="4"/>
      <dgm:resizeHandles val="exact"/>
    </dgm:varLst>
    <dgm:alg type="composite">
      <dgm:param type="ar" val="1.25"/>
    </dgm:alg>
    <dgm:shape xmlns:r="http://schemas.openxmlformats.org/officeDocument/2006/relationships" r:blip="">
      <dgm:adjLst/>
    </dgm:shape>
    <dgm:presOf/>
    <dgm:choose name="Name1">
      <dgm:if name="Name2" axis="ch" ptType="node" func="cnt" op="equ" val="2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w" for="ch" forName="item1" refType="w" fact="0.35"/>
          <dgm:constr type="h" for="ch" forName="item1" refType="w" fact="0.35"/>
          <dgm:constr type="t" for="ch" forName="item1" refType="h" fact="0.05"/>
          <dgm:constr type="l" for="ch" forName="item1" refType="w" fact="0.125"/>
          <dgm:constr type="primFontSz" for="ch" forName="item1" op="equ" val="65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if>
      <dgm:else name="Name3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primFontSz" for="ch" forName="rectangle" val="65"/>
          <dgm:constr type="w" for="ch" forName="item1" refType="w" fact="0.225"/>
          <dgm:constr type="h" for="ch" forName="item1" refType="w" fact="0.225"/>
          <dgm:constr type="t" for="ch" forName="item1" refType="h" fact="0.336"/>
          <dgm:constr type="l" for="ch" forName="item1" refType="w" fact="0.261"/>
          <dgm:constr type="primFontSz" for="ch" forName="item1" val="65"/>
          <dgm:constr type="w" for="ch" forName="item2" refType="w" fact="0.225"/>
          <dgm:constr type="h" for="ch" forName="item2" refType="w" fact="0.225"/>
          <dgm:constr type="t" for="ch" forName="item2" refType="h" fact="0.125"/>
          <dgm:constr type="l" for="ch" forName="item2" refType="w" fact="0.1"/>
          <dgm:constr type="primFontSz" for="ch" forName="item2" refType="primFontSz" refFor="ch" refForName="item1" op="equ"/>
          <dgm:constr type="w" for="ch" forName="item3" refType="w" fact="0.225"/>
          <dgm:constr type="h" for="ch" forName="item3" refType="w" fact="0.225"/>
          <dgm:constr type="t" for="ch" forName="item3" refType="h" fact="0.057"/>
          <dgm:constr type="l" for="ch" forName="item3" refType="w" fact="0.33"/>
          <dgm:constr type="primFontSz" for="ch" forName="item3" refType="primFontSz" refFor="ch" refForName="item1" op="equ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else>
    </dgm:choose>
    <dgm:ruleLst/>
    <dgm:choose name="Name4">
      <dgm:if name="Name5" axis="ch" ptType="node" func="cnt" op="gte" val="1">
        <dgm:layoutNode name="ellipse" styleLbl="trBgShp">
          <dgm:alg type="sp"/>
          <dgm:shape xmlns:r="http://schemas.openxmlformats.org/officeDocument/2006/relationships" type="ellipse" r:blip="">
            <dgm:adjLst/>
          </dgm:shape>
          <dgm:presOf/>
          <dgm:constrLst/>
          <dgm:ruleLst/>
        </dgm:layoutNode>
        <dgm:layoutNode name="arrow1" styleLbl="fgShp">
          <dgm:alg type="sp"/>
          <dgm:shape xmlns:r="http://schemas.openxmlformats.org/officeDocument/2006/relationships" type="downArrow" r:blip="">
            <dgm:adjLst/>
          </dgm:shape>
          <dgm:presOf/>
          <dgm:constrLst/>
          <dgm:ruleLst/>
        </dgm:layoutNode>
        <dgm:layoutNode name="rectangle" styleLbl="revTx">
          <dgm:varLst>
            <dgm:bulletEnabled val="1"/>
          </dgm:varLst>
          <dgm:alg type="tx">
            <dgm:param type="txAnchorHorzCh" val="ctr"/>
          </dgm:alg>
          <dgm:shape xmlns:r="http://schemas.openxmlformats.org/officeDocument/2006/relationships" type="rect" r:blip="">
            <dgm:adjLst/>
          </dgm:shape>
          <dgm:choose name="Name6">
            <dgm:if name="Name7" axis="ch" ptType="node" func="cnt" op="equ" val="1">
              <dgm:presOf axis="ch desOrSelf" ptType="node node" st="1 1" cnt="1 0"/>
            </dgm:if>
            <dgm:if name="Name8" axis="ch" ptType="node" func="cnt" op="equ" val="2">
              <dgm:presOf axis="ch desOrSelf" ptType="node node" st="2 1" cnt="1 0"/>
            </dgm:if>
            <dgm:if name="Name9" axis="ch" ptType="node" func="cnt" op="equ" val="3">
              <dgm:presOf axis="ch desOrSelf" ptType="node node" st="3 1" cnt="1 0"/>
            </dgm:if>
            <dgm:else name="Name10">
              <dgm:presOf axis="ch desOrSelf" ptType="node node" st="4 1" cnt="1 0"/>
            </dgm:else>
          </dgm:choose>
          <dgm:constrLst/>
          <dgm:ruleLst>
            <dgm:rule type="primFontSz" val="5" fact="NaN" max="NaN"/>
          </dgm:ruleLst>
        </dgm:layoutNode>
        <dgm:forEach name="Name11" axis="ch" ptType="node" st="2" cnt="1">
          <dgm:layoutNode name="item1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2">
              <dgm:if name="Name13" axis="root ch" ptType="all node" func="cnt" op="equ" val="1">
                <dgm:presOf/>
              </dgm:if>
              <dgm:if name="Name14" axis="root ch" ptType="all node" func="cnt" op="equ" val="2">
                <dgm:presOf axis="root ch desOrSelf" ptType="all node node" st="1 1 1" cnt="0 1 0"/>
              </dgm:if>
              <dgm:if name="Name15" axis="root ch" ptType="all node" func="cnt" op="equ" val="3">
                <dgm:presOf axis="root ch desOrSelf" ptType="all node node" st="1 2 1" cnt="0 1 0"/>
              </dgm:if>
              <dgm:else name="Name16">
                <dgm:presOf axis="root ch desOrSelf" ptType="all node node" st="1 3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17" axis="ch" ptType="node" st="3" cnt="1">
          <dgm:layoutNode name="item2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8">
              <dgm:if name="Name19" axis="root ch" ptType="all node" func="cnt" op="equ" val="1">
                <dgm:presOf/>
              </dgm:if>
              <dgm:if name="Name20" axis="root ch" ptType="all node" func="cnt" op="equ" val="2">
                <dgm:presOf/>
              </dgm:if>
              <dgm:if name="Name21" axis="root ch" ptType="all node" func="cnt" op="equ" val="3">
                <dgm:presOf axis="root ch desOrSelf" ptType="all node node" st="1 1 1" cnt="0 1 0"/>
              </dgm:if>
              <dgm:else name="Name22">
                <dgm:presOf axis="root ch desOrSelf" ptType="all node node" st="1 2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23" axis="ch" ptType="node" st="4" cnt="1">
          <dgm:layoutNode name="item3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24">
              <dgm:if name="Name25" axis="root ch" ptType="all node" func="cnt" op="equ" val="1">
                <dgm:presOf/>
              </dgm:if>
              <dgm:if name="Name26" axis="root ch" ptType="all node" func="cnt" op="equ" val="2">
                <dgm:presOf/>
              </dgm:if>
              <dgm:if name="Name27" axis="root ch" ptType="all node" func="cnt" op="equ" val="3">
                <dgm:presOf/>
              </dgm:if>
              <dgm:else name="Name28">
                <dgm:presOf axis="root ch desOrSelf" ptType="all node node" st="1 1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layoutNode name="funnel" styleLbl="trAlignAcc1">
          <dgm:alg type="sp"/>
          <dgm:shape xmlns:r="http://schemas.openxmlformats.org/officeDocument/2006/relationships" type="funnel" r:blip="">
            <dgm:adjLst/>
          </dgm:shape>
          <dgm:presOf/>
          <dgm:constrLst/>
          <dgm:ruleLst/>
        </dgm:layoutNode>
      </dgm:if>
      <dgm:else name="Name29"/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arrow4">
  <dgm:title val=""/>
  <dgm:desc val=""/>
  <dgm:catLst>
    <dgm:cat type="relationship" pri="8000"/>
    <dgm:cat type="process" pri="30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clrData>
  <dgm:layoutNode name="compositeShape">
    <dgm:varLst>
      <dgm:chMax val="2"/>
      <dgm:dir/>
      <dgm:resizeHandles val="exact"/>
    </dgm:varLst>
    <dgm:alg type="composite"/>
    <dgm:shape xmlns:r="http://schemas.openxmlformats.org/officeDocument/2006/relationships" r:blip="">
      <dgm:adjLst/>
    </dgm:shape>
    <dgm:presOf/>
    <dgm:choose name="Name0">
      <dgm:if name="Name1" func="var" arg="dir" op="equ" val="norm">
        <dgm:choose name="Name2">
          <dgm:if name="Name3" axis="ch" ptType="node" func="cnt" op="lte" val="1">
            <dgm:constrLst>
              <dgm:constr type="primFontSz" for="des" ptType="node" op="equ" val="65"/>
              <dgm:constr type="w" for="ch" forName="upArrow" refType="w" fact="0.33"/>
              <dgm:constr type="h" for="ch" forName="upArrow" refType="h"/>
              <dgm:constr type="b" for="ch" forName="upArrow" refType="h" fact="0.48"/>
              <dgm:constr type="l" for="ch" forName="upArrow"/>
              <dgm:constr type="h" for="ch" forName="upArrow" refType="w" refFor="ch" refForName="upArrow" op="gte" fact="0.75"/>
              <dgm:constr type="w" for="ch" forName="upArrowText" refType="w" fact="0.56"/>
              <dgm:constr type="h" for="ch" forName="upArrowText" refType="h"/>
              <dgm:constr type="b" for="ch" forName="upArrowText" refType="h" fact="0.48"/>
              <dgm:constr type="l" for="ch" forName="upArrowText" refType="w" refFor="ch" refForName="upArrow" fact="1.03"/>
            </dgm:constrLst>
          </dgm:if>
          <dgm:else name="Name4">
            <dgm:constrLst>
              <dgm:constr type="primFontSz" for="des" ptType="node" op="equ" val="65"/>
              <dgm:constr type="w" for="ch" forName="upArrow" refType="w" fact="0.33"/>
              <dgm:constr type="h" for="ch" forName="upArrow" refType="h" fact="0.48"/>
              <dgm:constr type="b" for="ch" forName="upArrow" refType="h" fact="0.48"/>
              <dgm:constr type="l" for="ch" forName="upArrow"/>
              <dgm:constr type="h" for="ch" forName="upArrow" refType="w" refFor="ch" refForName="upArrow" op="gte" fact="0.75"/>
              <dgm:constr type="w" for="ch" forName="upArrowText" refType="w" fact="0.56"/>
              <dgm:constr type="h" for="ch" forName="upArrowText" refType="h" fact="0.48"/>
              <dgm:constr type="b" for="ch" forName="upArrowText" refType="h" fact="0.48"/>
              <dgm:constr type="l" for="ch" forName="upArrowText" refType="w" refFor="ch" refForName="upArrow" fact="1.03"/>
              <dgm:constr type="w" for="ch" forName="downArrow" refType="w" fact="0.33"/>
              <dgm:constr type="h" for="ch" forName="downArrow" refType="h" fact="0.48"/>
              <dgm:constr type="t" for="ch" forName="downArrow" refType="h" fact="0.52"/>
              <dgm:constr type="l" for="ch" forName="downArrow" refType="w" refFor="ch" refForName="downArrow" fact="0.3"/>
              <dgm:constr type="h" for="ch" forName="downArrow" refType="w" refFor="ch" refForName="downArrow" op="gte" fact="0.75"/>
              <dgm:constr type="w" for="ch" forName="downArrowText" refType="w" fact="0.56"/>
              <dgm:constr type="h" for="ch" forName="downArrowText" refType="h" fact="0.48"/>
              <dgm:constr type="t" for="ch" forName="downArrowText" refType="h" fact="0.52"/>
              <dgm:constr type="l" for="ch" forName="downArrowText" refType="w" refFor="ch" refForName="downArrow" fact="1.33"/>
            </dgm:constrLst>
          </dgm:else>
        </dgm:choose>
      </dgm:if>
      <dgm:else name="Name5">
        <dgm:choose name="Name6">
          <dgm:if name="Name7" axis="ch" ptType="node" func="cnt" op="lte" val="1">
            <dgm:constrLst>
              <dgm:constr type="primFontSz" for="des" ptType="node" op="equ" val="65"/>
              <dgm:constr type="w" for="ch" forName="upArrow" refType="w" fact="0.33"/>
              <dgm:constr type="h" for="ch" forName="upArrow" refType="h"/>
              <dgm:constr type="t" for="ch" forName="upArrow"/>
              <dgm:constr type="l" for="ch" forName="upArrow" refType="w" fact="0.67"/>
              <dgm:constr type="h" for="ch" forName="upArrow" refType="w" refFor="ch" refForName="upArrow" op="gte" fact="0.75"/>
              <dgm:constr type="w" for="ch" forName="upArrowText" refType="w" fact="0.56"/>
              <dgm:constr type="h" for="ch" forName="upArrowText" refType="h"/>
              <dgm:constr type="t" for="ch" forName="upArrowText"/>
              <dgm:constr type="l" for="ch" forName="upArrowText" refType="w" fact="0.1"/>
            </dgm:constrLst>
          </dgm:if>
          <dgm:else name="Name8">
            <dgm:constrLst>
              <dgm:constr type="primFontSz" for="des" ptType="node" op="equ" val="65"/>
              <dgm:constr type="w" for="ch" forName="upArrow" refType="w" fact="0.33"/>
              <dgm:constr type="h" for="ch" forName="upArrow" refType="h" fact="0.48"/>
              <dgm:constr type="t" for="ch" forName="upArrow"/>
              <dgm:constr type="l" for="ch" forName="upArrow" refType="w" fact="0.67"/>
              <dgm:constr type="h" for="ch" forName="upArrow" refType="w" refFor="ch" refForName="upArrow" op="gte" fact="0.75"/>
              <dgm:constr type="w" for="ch" forName="upArrowText" refType="w" fact="0.56"/>
              <dgm:constr type="h" for="ch" forName="upArrowText" refType="h" fact="0.48"/>
              <dgm:constr type="t" for="ch" forName="upArrowText"/>
              <dgm:constr type="l" for="ch" forName="upArrowText" refType="w" fact="0.1"/>
              <dgm:constr type="w" for="ch" forName="downArrow" refType="w" fact="0.33"/>
              <dgm:constr type="h" for="ch" forName="downArrow" refType="h" fact="0.48"/>
              <dgm:constr type="t" for="ch" forName="downArrow" refType="h" fact="0.52"/>
              <dgm:constr type="l" for="ch" forName="downArrow" refType="w" fact="0.57"/>
              <dgm:constr type="h" for="ch" forName="downArrow" refType="w" refFor="ch" refForName="downArrow" op="gte" fact="0.75"/>
              <dgm:constr type="w" for="ch" forName="downArrowText" refType="w" fact="0.56"/>
              <dgm:constr type="h" for="ch" forName="downArrowText" refType="h" fact="0.48"/>
              <dgm:constr type="t" for="ch" forName="downArrowText" refType="h" fact="0.52"/>
              <dgm:constr type="l" for="ch" forName="downArrowText"/>
            </dgm:constrLst>
          </dgm:else>
        </dgm:choose>
      </dgm:else>
    </dgm:choose>
    <dgm:ruleLst/>
    <dgm:forEach name="Name9" axis="ch" ptType="node" cnt="1">
      <dgm:layoutNode name="upArrow" styleLbl="node1">
        <dgm:alg type="sp"/>
        <dgm:shape xmlns:r="http://schemas.openxmlformats.org/officeDocument/2006/relationships" type="upArrow" r:blip="">
          <dgm:adjLst/>
        </dgm:shape>
        <dgm:presOf/>
        <dgm:constrLst/>
        <dgm:ruleLst/>
      </dgm:layoutNode>
      <dgm:layoutNode name="upArrowText" styleLbl="revTx">
        <dgm:varLst>
          <dgm:chMax val="0"/>
          <dgm:bulletEnabled val="1"/>
        </dgm:varLst>
        <dgm:choose name="Name10">
          <dgm:if name="Name11" axis="root des" ptType="all node" func="maxDepth" op="gt" val="1">
            <dgm:alg type="tx">
              <dgm:param type="parTxLTRAlign" val="l"/>
              <dgm:param type="parTxRTLAlign" val="r"/>
              <dgm:param type="txAnchorVertCh" val="mid"/>
            </dgm:alg>
          </dgm:if>
          <dgm:else name="Name12">
            <dgm:choose name="Name13">
              <dgm:if name="Name14" func="var" arg="dir" op="equ" val="norm">
                <dgm:alg type="tx">
                  <dgm:param type="parTxLTRAlign" val="l"/>
                  <dgm:param type="parTxRTLAlign" val="l"/>
                  <dgm:param type="txAnchorVertCh" val="mid"/>
                </dgm:alg>
              </dgm:if>
              <dgm:else name="Name15">
                <dgm:alg type="tx">
                  <dgm:param type="parTxLTRAlign" val="r"/>
                  <dgm:param type="parTxRTLAlign" val="r"/>
                  <dgm:param type="txAnchorVertCh" val="mid"/>
                </dgm:alg>
              </dgm:else>
            </dgm:choose>
          </dgm:else>
        </dgm:choose>
        <dgm:shape xmlns:r="http://schemas.openxmlformats.org/officeDocument/2006/relationships" type="rect" r:blip="">
          <dgm:adjLst/>
        </dgm:shape>
        <dgm:presOf axis="desOrSelf" ptType="node"/>
        <dgm:constrLst>
          <dgm:constr type="tMarg"/>
        </dgm:constrLst>
        <dgm:ruleLst>
          <dgm:rule type="primFontSz" val="5" fact="NaN" max="NaN"/>
        </dgm:ruleLst>
      </dgm:layoutNode>
    </dgm:forEach>
    <dgm:forEach name="Name16" axis="ch" ptType="node" st="2" cnt="1">
      <dgm:layoutNode name="downArrow" styleLbl="node1">
        <dgm:alg type="sp"/>
        <dgm:shape xmlns:r="http://schemas.openxmlformats.org/officeDocument/2006/relationships" type="downArrow" r:blip="">
          <dgm:adjLst/>
        </dgm:shape>
        <dgm:presOf/>
        <dgm:constrLst/>
        <dgm:ruleLst/>
      </dgm:layoutNode>
      <dgm:layoutNode name="downArrowText" styleLbl="revTx">
        <dgm:varLst>
          <dgm:chMax val="0"/>
          <dgm:bulletEnabled val="1"/>
        </dgm:varLst>
        <dgm:choose name="Name17">
          <dgm:if name="Name18" axis="root des" ptType="all node" func="maxDepth" op="gt" val="1">
            <dgm:alg type="tx">
              <dgm:param type="parTxLTRAlign" val="l"/>
              <dgm:param type="parTxRTLAlign" val="r"/>
              <dgm:param type="txAnchorVertCh" val="mid"/>
            </dgm:alg>
          </dgm:if>
          <dgm:else name="Name19">
            <dgm:choose name="Name20">
              <dgm:if name="Name21" func="var" arg="dir" op="equ" val="norm">
                <dgm:alg type="tx">
                  <dgm:param type="parTxLTRAlign" val="l"/>
                  <dgm:param type="parTxRTLAlign" val="l"/>
                  <dgm:param type="txAnchorVertCh" val="mid"/>
                </dgm:alg>
              </dgm:if>
              <dgm:else name="Name22">
                <dgm:alg type="tx">
                  <dgm:param type="parTxLTRAlign" val="r"/>
                  <dgm:param type="parTxRTLAlign" val="r"/>
                  <dgm:param type="txAnchorVertCh" val="mid"/>
                </dgm:alg>
              </dgm:else>
            </dgm:choose>
          </dgm:else>
        </dgm:choose>
        <dgm:shape xmlns:r="http://schemas.openxmlformats.org/officeDocument/2006/relationships" type="rect" r:blip="">
          <dgm:adjLst/>
        </dgm:shape>
        <dgm:presOf axis="desOrSelf" ptType="node"/>
        <dgm:constrLst>
          <dgm:constr type="tMarg"/>
        </dgm:constrLst>
        <dgm:ruleLst>
          <dgm:rule type="primFontSz" val="5" fact="NaN" max="NaN"/>
        </dgm:ruleLst>
      </dgm:layoutNode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funnel1">
  <dgm:title val=""/>
  <dgm:desc val=""/>
  <dgm:catLst>
    <dgm:cat type="relationship" pri="2000"/>
    <dgm:cat type="process" pri="27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chMax val="4"/>
      <dgm:resizeHandles val="exact"/>
    </dgm:varLst>
    <dgm:alg type="composite">
      <dgm:param type="ar" val="1.25"/>
    </dgm:alg>
    <dgm:shape xmlns:r="http://schemas.openxmlformats.org/officeDocument/2006/relationships" r:blip="">
      <dgm:adjLst/>
    </dgm:shape>
    <dgm:presOf/>
    <dgm:choose name="Name1">
      <dgm:if name="Name2" axis="ch" ptType="node" func="cnt" op="equ" val="2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w" for="ch" forName="item1" refType="w" fact="0.35"/>
          <dgm:constr type="h" for="ch" forName="item1" refType="w" fact="0.35"/>
          <dgm:constr type="t" for="ch" forName="item1" refType="h" fact="0.05"/>
          <dgm:constr type="l" for="ch" forName="item1" refType="w" fact="0.125"/>
          <dgm:constr type="primFontSz" for="ch" forName="item1" op="equ" val="65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if>
      <dgm:else name="Name3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primFontSz" for="ch" forName="rectangle" val="65"/>
          <dgm:constr type="w" for="ch" forName="item1" refType="w" fact="0.225"/>
          <dgm:constr type="h" for="ch" forName="item1" refType="w" fact="0.225"/>
          <dgm:constr type="t" for="ch" forName="item1" refType="h" fact="0.336"/>
          <dgm:constr type="l" for="ch" forName="item1" refType="w" fact="0.261"/>
          <dgm:constr type="primFontSz" for="ch" forName="item1" val="65"/>
          <dgm:constr type="w" for="ch" forName="item2" refType="w" fact="0.225"/>
          <dgm:constr type="h" for="ch" forName="item2" refType="w" fact="0.225"/>
          <dgm:constr type="t" for="ch" forName="item2" refType="h" fact="0.125"/>
          <dgm:constr type="l" for="ch" forName="item2" refType="w" fact="0.1"/>
          <dgm:constr type="primFontSz" for="ch" forName="item2" refType="primFontSz" refFor="ch" refForName="item1" op="equ"/>
          <dgm:constr type="w" for="ch" forName="item3" refType="w" fact="0.225"/>
          <dgm:constr type="h" for="ch" forName="item3" refType="w" fact="0.225"/>
          <dgm:constr type="t" for="ch" forName="item3" refType="h" fact="0.057"/>
          <dgm:constr type="l" for="ch" forName="item3" refType="w" fact="0.33"/>
          <dgm:constr type="primFontSz" for="ch" forName="item3" refType="primFontSz" refFor="ch" refForName="item1" op="equ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else>
    </dgm:choose>
    <dgm:ruleLst/>
    <dgm:choose name="Name4">
      <dgm:if name="Name5" axis="ch" ptType="node" func="cnt" op="gte" val="1">
        <dgm:layoutNode name="ellipse" styleLbl="trBgShp">
          <dgm:alg type="sp"/>
          <dgm:shape xmlns:r="http://schemas.openxmlformats.org/officeDocument/2006/relationships" type="ellipse" r:blip="">
            <dgm:adjLst/>
          </dgm:shape>
          <dgm:presOf/>
          <dgm:constrLst/>
          <dgm:ruleLst/>
        </dgm:layoutNode>
        <dgm:layoutNode name="arrow1" styleLbl="fgShp">
          <dgm:alg type="sp"/>
          <dgm:shape xmlns:r="http://schemas.openxmlformats.org/officeDocument/2006/relationships" type="downArrow" r:blip="">
            <dgm:adjLst/>
          </dgm:shape>
          <dgm:presOf/>
          <dgm:constrLst/>
          <dgm:ruleLst/>
        </dgm:layoutNode>
        <dgm:layoutNode name="rectangle" styleLbl="revTx">
          <dgm:varLst>
            <dgm:bulletEnabled val="1"/>
          </dgm:varLst>
          <dgm:alg type="tx">
            <dgm:param type="txAnchorHorzCh" val="ctr"/>
          </dgm:alg>
          <dgm:shape xmlns:r="http://schemas.openxmlformats.org/officeDocument/2006/relationships" type="rect" r:blip="">
            <dgm:adjLst/>
          </dgm:shape>
          <dgm:choose name="Name6">
            <dgm:if name="Name7" axis="ch" ptType="node" func="cnt" op="equ" val="1">
              <dgm:presOf axis="ch desOrSelf" ptType="node node" st="1 1" cnt="1 0"/>
            </dgm:if>
            <dgm:if name="Name8" axis="ch" ptType="node" func="cnt" op="equ" val="2">
              <dgm:presOf axis="ch desOrSelf" ptType="node node" st="2 1" cnt="1 0"/>
            </dgm:if>
            <dgm:if name="Name9" axis="ch" ptType="node" func="cnt" op="equ" val="3">
              <dgm:presOf axis="ch desOrSelf" ptType="node node" st="3 1" cnt="1 0"/>
            </dgm:if>
            <dgm:else name="Name10">
              <dgm:presOf axis="ch desOrSelf" ptType="node node" st="4 1" cnt="1 0"/>
            </dgm:else>
          </dgm:choose>
          <dgm:constrLst/>
          <dgm:ruleLst>
            <dgm:rule type="primFontSz" val="5" fact="NaN" max="NaN"/>
          </dgm:ruleLst>
        </dgm:layoutNode>
        <dgm:forEach name="Name11" axis="ch" ptType="node" st="2" cnt="1">
          <dgm:layoutNode name="item1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2">
              <dgm:if name="Name13" axis="root ch" ptType="all node" func="cnt" op="equ" val="1">
                <dgm:presOf/>
              </dgm:if>
              <dgm:if name="Name14" axis="root ch" ptType="all node" func="cnt" op="equ" val="2">
                <dgm:presOf axis="root ch desOrSelf" ptType="all node node" st="1 1 1" cnt="0 1 0"/>
              </dgm:if>
              <dgm:if name="Name15" axis="root ch" ptType="all node" func="cnt" op="equ" val="3">
                <dgm:presOf axis="root ch desOrSelf" ptType="all node node" st="1 2 1" cnt="0 1 0"/>
              </dgm:if>
              <dgm:else name="Name16">
                <dgm:presOf axis="root ch desOrSelf" ptType="all node node" st="1 3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17" axis="ch" ptType="node" st="3" cnt="1">
          <dgm:layoutNode name="item2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8">
              <dgm:if name="Name19" axis="root ch" ptType="all node" func="cnt" op="equ" val="1">
                <dgm:presOf/>
              </dgm:if>
              <dgm:if name="Name20" axis="root ch" ptType="all node" func="cnt" op="equ" val="2">
                <dgm:presOf/>
              </dgm:if>
              <dgm:if name="Name21" axis="root ch" ptType="all node" func="cnt" op="equ" val="3">
                <dgm:presOf axis="root ch desOrSelf" ptType="all node node" st="1 1 1" cnt="0 1 0"/>
              </dgm:if>
              <dgm:else name="Name22">
                <dgm:presOf axis="root ch desOrSelf" ptType="all node node" st="1 2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23" axis="ch" ptType="node" st="4" cnt="1">
          <dgm:layoutNode name="item3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24">
              <dgm:if name="Name25" axis="root ch" ptType="all node" func="cnt" op="equ" val="1">
                <dgm:presOf/>
              </dgm:if>
              <dgm:if name="Name26" axis="root ch" ptType="all node" func="cnt" op="equ" val="2">
                <dgm:presOf/>
              </dgm:if>
              <dgm:if name="Name27" axis="root ch" ptType="all node" func="cnt" op="equ" val="3">
                <dgm:presOf/>
              </dgm:if>
              <dgm:else name="Name28">
                <dgm:presOf axis="root ch desOrSelf" ptType="all node node" st="1 1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layoutNode name="funnel" styleLbl="trAlignAcc1">
          <dgm:alg type="sp"/>
          <dgm:shape xmlns:r="http://schemas.openxmlformats.org/officeDocument/2006/relationships" type="funnel" r:blip="">
            <dgm:adjLst/>
          </dgm:shape>
          <dgm:presOf/>
          <dgm:constrLst/>
          <dgm:ruleLst/>
        </dgm:layoutNode>
      </dgm:if>
      <dgm:else name="Name29"/>
    </dgm:choose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funnel1">
  <dgm:title val=""/>
  <dgm:desc val=""/>
  <dgm:catLst>
    <dgm:cat type="relationship" pri="2000"/>
    <dgm:cat type="process" pri="27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chMax val="4"/>
      <dgm:resizeHandles val="exact"/>
    </dgm:varLst>
    <dgm:alg type="composite">
      <dgm:param type="ar" val="1.25"/>
    </dgm:alg>
    <dgm:shape xmlns:r="http://schemas.openxmlformats.org/officeDocument/2006/relationships" r:blip="">
      <dgm:adjLst/>
    </dgm:shape>
    <dgm:presOf/>
    <dgm:choose name="Name1">
      <dgm:if name="Name2" axis="ch" ptType="node" func="cnt" op="equ" val="2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w" for="ch" forName="item1" refType="w" fact="0.35"/>
          <dgm:constr type="h" for="ch" forName="item1" refType="w" fact="0.35"/>
          <dgm:constr type="t" for="ch" forName="item1" refType="h" fact="0.05"/>
          <dgm:constr type="l" for="ch" forName="item1" refType="w" fact="0.125"/>
          <dgm:constr type="primFontSz" for="ch" forName="item1" op="equ" val="65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if>
      <dgm:else name="Name3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primFontSz" for="ch" forName="rectangle" val="65"/>
          <dgm:constr type="w" for="ch" forName="item1" refType="w" fact="0.225"/>
          <dgm:constr type="h" for="ch" forName="item1" refType="w" fact="0.225"/>
          <dgm:constr type="t" for="ch" forName="item1" refType="h" fact="0.336"/>
          <dgm:constr type="l" for="ch" forName="item1" refType="w" fact="0.261"/>
          <dgm:constr type="primFontSz" for="ch" forName="item1" val="65"/>
          <dgm:constr type="w" for="ch" forName="item2" refType="w" fact="0.225"/>
          <dgm:constr type="h" for="ch" forName="item2" refType="w" fact="0.225"/>
          <dgm:constr type="t" for="ch" forName="item2" refType="h" fact="0.125"/>
          <dgm:constr type="l" for="ch" forName="item2" refType="w" fact="0.1"/>
          <dgm:constr type="primFontSz" for="ch" forName="item2" refType="primFontSz" refFor="ch" refForName="item1" op="equ"/>
          <dgm:constr type="w" for="ch" forName="item3" refType="w" fact="0.225"/>
          <dgm:constr type="h" for="ch" forName="item3" refType="w" fact="0.225"/>
          <dgm:constr type="t" for="ch" forName="item3" refType="h" fact="0.057"/>
          <dgm:constr type="l" for="ch" forName="item3" refType="w" fact="0.33"/>
          <dgm:constr type="primFontSz" for="ch" forName="item3" refType="primFontSz" refFor="ch" refForName="item1" op="equ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else>
    </dgm:choose>
    <dgm:ruleLst/>
    <dgm:choose name="Name4">
      <dgm:if name="Name5" axis="ch" ptType="node" func="cnt" op="gte" val="1">
        <dgm:layoutNode name="ellipse" styleLbl="trBgShp">
          <dgm:alg type="sp"/>
          <dgm:shape xmlns:r="http://schemas.openxmlformats.org/officeDocument/2006/relationships" type="ellipse" r:blip="">
            <dgm:adjLst/>
          </dgm:shape>
          <dgm:presOf/>
          <dgm:constrLst/>
          <dgm:ruleLst/>
        </dgm:layoutNode>
        <dgm:layoutNode name="arrow1" styleLbl="fgShp">
          <dgm:alg type="sp"/>
          <dgm:shape xmlns:r="http://schemas.openxmlformats.org/officeDocument/2006/relationships" type="downArrow" r:blip="">
            <dgm:adjLst/>
          </dgm:shape>
          <dgm:presOf/>
          <dgm:constrLst/>
          <dgm:ruleLst/>
        </dgm:layoutNode>
        <dgm:layoutNode name="rectangle" styleLbl="revTx">
          <dgm:varLst>
            <dgm:bulletEnabled val="1"/>
          </dgm:varLst>
          <dgm:alg type="tx">
            <dgm:param type="txAnchorHorzCh" val="ctr"/>
          </dgm:alg>
          <dgm:shape xmlns:r="http://schemas.openxmlformats.org/officeDocument/2006/relationships" type="rect" r:blip="">
            <dgm:adjLst/>
          </dgm:shape>
          <dgm:choose name="Name6">
            <dgm:if name="Name7" axis="ch" ptType="node" func="cnt" op="equ" val="1">
              <dgm:presOf axis="ch desOrSelf" ptType="node node" st="1 1" cnt="1 0"/>
            </dgm:if>
            <dgm:if name="Name8" axis="ch" ptType="node" func="cnt" op="equ" val="2">
              <dgm:presOf axis="ch desOrSelf" ptType="node node" st="2 1" cnt="1 0"/>
            </dgm:if>
            <dgm:if name="Name9" axis="ch" ptType="node" func="cnt" op="equ" val="3">
              <dgm:presOf axis="ch desOrSelf" ptType="node node" st="3 1" cnt="1 0"/>
            </dgm:if>
            <dgm:else name="Name10">
              <dgm:presOf axis="ch desOrSelf" ptType="node node" st="4 1" cnt="1 0"/>
            </dgm:else>
          </dgm:choose>
          <dgm:constrLst/>
          <dgm:ruleLst>
            <dgm:rule type="primFontSz" val="5" fact="NaN" max="NaN"/>
          </dgm:ruleLst>
        </dgm:layoutNode>
        <dgm:forEach name="Name11" axis="ch" ptType="node" st="2" cnt="1">
          <dgm:layoutNode name="item1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2">
              <dgm:if name="Name13" axis="root ch" ptType="all node" func="cnt" op="equ" val="1">
                <dgm:presOf/>
              </dgm:if>
              <dgm:if name="Name14" axis="root ch" ptType="all node" func="cnt" op="equ" val="2">
                <dgm:presOf axis="root ch desOrSelf" ptType="all node node" st="1 1 1" cnt="0 1 0"/>
              </dgm:if>
              <dgm:if name="Name15" axis="root ch" ptType="all node" func="cnt" op="equ" val="3">
                <dgm:presOf axis="root ch desOrSelf" ptType="all node node" st="1 2 1" cnt="0 1 0"/>
              </dgm:if>
              <dgm:else name="Name16">
                <dgm:presOf axis="root ch desOrSelf" ptType="all node node" st="1 3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17" axis="ch" ptType="node" st="3" cnt="1">
          <dgm:layoutNode name="item2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8">
              <dgm:if name="Name19" axis="root ch" ptType="all node" func="cnt" op="equ" val="1">
                <dgm:presOf/>
              </dgm:if>
              <dgm:if name="Name20" axis="root ch" ptType="all node" func="cnt" op="equ" val="2">
                <dgm:presOf/>
              </dgm:if>
              <dgm:if name="Name21" axis="root ch" ptType="all node" func="cnt" op="equ" val="3">
                <dgm:presOf axis="root ch desOrSelf" ptType="all node node" st="1 1 1" cnt="0 1 0"/>
              </dgm:if>
              <dgm:else name="Name22">
                <dgm:presOf axis="root ch desOrSelf" ptType="all node node" st="1 2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23" axis="ch" ptType="node" st="4" cnt="1">
          <dgm:layoutNode name="item3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24">
              <dgm:if name="Name25" axis="root ch" ptType="all node" func="cnt" op="equ" val="1">
                <dgm:presOf/>
              </dgm:if>
              <dgm:if name="Name26" axis="root ch" ptType="all node" func="cnt" op="equ" val="2">
                <dgm:presOf/>
              </dgm:if>
              <dgm:if name="Name27" axis="root ch" ptType="all node" func="cnt" op="equ" val="3">
                <dgm:presOf/>
              </dgm:if>
              <dgm:else name="Name28">
                <dgm:presOf axis="root ch desOrSelf" ptType="all node node" st="1 1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layoutNode name="funnel" styleLbl="trAlignAcc1">
          <dgm:alg type="sp"/>
          <dgm:shape xmlns:r="http://schemas.openxmlformats.org/officeDocument/2006/relationships" type="funnel" r:blip="">
            <dgm:adjLst/>
          </dgm:shape>
          <dgm:presOf/>
          <dgm:constrLst/>
          <dgm:ruleLst/>
        </dgm:layoutNode>
      </dgm:if>
      <dgm:else name="Name29"/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microsoft.com/office/2007/relationships/diagramDrawing" Target="../diagrams/drawing2.xml"/><Relationship Id="rId18" Type="http://schemas.openxmlformats.org/officeDocument/2006/relationships/diagramColors" Target="../diagrams/colors3.xml"/><Relationship Id="rId26" Type="http://schemas.openxmlformats.org/officeDocument/2006/relationships/image" Target="../media/image6.png"/><Relationship Id="rId3" Type="http://schemas.openxmlformats.org/officeDocument/2006/relationships/diagramQuickStyle" Target="../diagrams/quickStyle1.xml"/><Relationship Id="rId21" Type="http://schemas.openxmlformats.org/officeDocument/2006/relationships/diagramData" Target="../diagrams/data4.xml"/><Relationship Id="rId7" Type="http://schemas.openxmlformats.org/officeDocument/2006/relationships/image" Target="../media/image2.png"/><Relationship Id="rId12" Type="http://schemas.openxmlformats.org/officeDocument/2006/relationships/diagramColors" Target="../diagrams/colors2.xml"/><Relationship Id="rId17" Type="http://schemas.openxmlformats.org/officeDocument/2006/relationships/diagramQuickStyle" Target="../diagrams/quickStyle3.xml"/><Relationship Id="rId25" Type="http://schemas.microsoft.com/office/2007/relationships/diagramDrawing" Target="../diagrams/drawing4.xml"/><Relationship Id="rId2" Type="http://schemas.openxmlformats.org/officeDocument/2006/relationships/diagramLayout" Target="../diagrams/layout1.xml"/><Relationship Id="rId16" Type="http://schemas.openxmlformats.org/officeDocument/2006/relationships/diagramLayout" Target="../diagrams/layout3.xml"/><Relationship Id="rId20" Type="http://schemas.openxmlformats.org/officeDocument/2006/relationships/image" Target="../media/image5.png"/><Relationship Id="rId29" Type="http://schemas.openxmlformats.org/officeDocument/2006/relationships/image" Target="../media/image9.png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11" Type="http://schemas.openxmlformats.org/officeDocument/2006/relationships/diagramQuickStyle" Target="../diagrams/quickStyle2.xml"/><Relationship Id="rId24" Type="http://schemas.openxmlformats.org/officeDocument/2006/relationships/diagramColors" Target="../diagrams/colors4.xml"/><Relationship Id="rId5" Type="http://schemas.microsoft.com/office/2007/relationships/diagramDrawing" Target="../diagrams/drawing1.xml"/><Relationship Id="rId15" Type="http://schemas.openxmlformats.org/officeDocument/2006/relationships/diagramData" Target="../diagrams/data3.xml"/><Relationship Id="rId23" Type="http://schemas.openxmlformats.org/officeDocument/2006/relationships/diagramQuickStyle" Target="../diagrams/quickStyle4.xml"/><Relationship Id="rId28" Type="http://schemas.openxmlformats.org/officeDocument/2006/relationships/image" Target="../media/image8.png"/><Relationship Id="rId10" Type="http://schemas.openxmlformats.org/officeDocument/2006/relationships/diagramLayout" Target="../diagrams/layout2.xml"/><Relationship Id="rId19" Type="http://schemas.microsoft.com/office/2007/relationships/diagramDrawing" Target="../diagrams/drawing3.xml"/><Relationship Id="rId4" Type="http://schemas.openxmlformats.org/officeDocument/2006/relationships/diagramColors" Target="../diagrams/colors1.xml"/><Relationship Id="rId9" Type="http://schemas.openxmlformats.org/officeDocument/2006/relationships/diagramData" Target="../diagrams/data2.xml"/><Relationship Id="rId14" Type="http://schemas.openxmlformats.org/officeDocument/2006/relationships/image" Target="../media/image4.png"/><Relationship Id="rId22" Type="http://schemas.openxmlformats.org/officeDocument/2006/relationships/diagramLayout" Target="../diagrams/layout4.xml"/><Relationship Id="rId27" Type="http://schemas.openxmlformats.org/officeDocument/2006/relationships/image" Target="../media/image7.png"/><Relationship Id="rId30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496680</xdr:colOff>
      <xdr:row>25</xdr:row>
      <xdr:rowOff>152400</xdr:rowOff>
    </xdr:from>
    <xdr:to>
      <xdr:col>11</xdr:col>
      <xdr:colOff>153780</xdr:colOff>
      <xdr:row>27</xdr:row>
      <xdr:rowOff>0</xdr:rowOff>
    </xdr:to>
    <xdr:sp macro="" textlink="">
      <xdr:nvSpPr>
        <xdr:cNvPr id="53" name="Google Shape;316;p4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Grp="1"/>
        </xdr:cNvSpPr>
      </xdr:nvSpPr>
      <xdr:spPr>
        <a:xfrm>
          <a:off x="7100680" y="4914900"/>
          <a:ext cx="213360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rmAutofit fontScale="92500" lnSpcReduction="20000"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L="0" marR="0" lvl="0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1pPr>
          <a:lvl2pPr marL="0" marR="0" lvl="1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2pPr>
          <a:lvl3pPr marL="0" marR="0" lvl="2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3pPr>
          <a:lvl4pPr marL="0" marR="0" lvl="3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4pPr>
          <a:lvl5pPr marL="0" marR="0" lvl="4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5pPr>
          <a:lvl6pPr marL="0" marR="0" lvl="5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6pPr>
          <a:lvl7pPr marL="0" marR="0" lvl="6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7pPr>
          <a:lvl8pPr marL="0" marR="0" lvl="7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8pPr>
          <a:lvl9pPr marL="0" marR="0" lvl="8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9pPr>
        </a:lstStyle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"/>
            <a:t>10</a:t>
          </a:r>
          <a:endParaRPr/>
        </a:p>
      </xdr:txBody>
    </xdr:sp>
    <xdr:clientData/>
  </xdr:twoCellAnchor>
  <xdr:twoCellAnchor>
    <xdr:from>
      <xdr:col>5</xdr:col>
      <xdr:colOff>756972</xdr:colOff>
      <xdr:row>5</xdr:row>
      <xdr:rowOff>117501</xdr:rowOff>
    </xdr:from>
    <xdr:to>
      <xdr:col>10</xdr:col>
      <xdr:colOff>538083</xdr:colOff>
      <xdr:row>19</xdr:row>
      <xdr:rowOff>146694</xdr:rowOff>
    </xdr:to>
    <xdr:graphicFrame macro="">
      <xdr:nvGraphicFramePr>
        <xdr:cNvPr id="54" name="Diagram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128380</xdr:colOff>
      <xdr:row>16</xdr:row>
      <xdr:rowOff>49818</xdr:rowOff>
    </xdr:from>
    <xdr:to>
      <xdr:col>11</xdr:col>
      <xdr:colOff>191880</xdr:colOff>
      <xdr:row>24</xdr:row>
      <xdr:rowOff>118355</xdr:rowOff>
    </xdr:to>
    <xdr:pic>
      <xdr:nvPicPr>
        <xdr:cNvPr id="55" name="Picture 54" descr="A picture containing chart&#10;&#10;Description automatically generated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380" y="3097818"/>
          <a:ext cx="9144000" cy="1694137"/>
        </a:xfrm>
        <a:prstGeom prst="rect">
          <a:avLst/>
        </a:prstGeom>
      </xdr:spPr>
    </xdr:pic>
    <xdr:clientData/>
  </xdr:twoCellAnchor>
  <xdr:twoCellAnchor>
    <xdr:from>
      <xdr:col>7</xdr:col>
      <xdr:colOff>581311</xdr:colOff>
      <xdr:row>5</xdr:row>
      <xdr:rowOff>38152</xdr:rowOff>
    </xdr:from>
    <xdr:to>
      <xdr:col>8</xdr:col>
      <xdr:colOff>670211</xdr:colOff>
      <xdr:row>9</xdr:row>
      <xdr:rowOff>34456</xdr:rowOff>
    </xdr:to>
    <xdr:grpSp>
      <xdr:nvGrpSpPr>
        <xdr:cNvPr id="56" name="Group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GrpSpPr/>
      </xdr:nvGrpSpPr>
      <xdr:grpSpPr>
        <a:xfrm>
          <a:off x="6359811" y="990652"/>
          <a:ext cx="914400" cy="809104"/>
          <a:chOff x="6193331" y="990652"/>
          <a:chExt cx="914400" cy="758304"/>
        </a:xfrm>
      </xdr:grpSpPr>
      <xdr:sp macro="" textlink="">
        <xdr:nvSpPr>
          <xdr:cNvPr id="67" name="Oval 66">
            <a:extLst>
              <a:ext uri="{FF2B5EF4-FFF2-40B4-BE49-F238E27FC236}">
                <a16:creationId xmlns:a16="http://schemas.microsoft.com/office/drawing/2014/main" id="{00000000-0008-0000-0100-000043000000}"/>
              </a:ext>
            </a:extLst>
          </xdr:cNvPr>
          <xdr:cNvSpPr/>
        </xdr:nvSpPr>
        <xdr:spPr>
          <a:xfrm>
            <a:off x="6193331" y="990652"/>
            <a:ext cx="914400" cy="758304"/>
          </a:xfrm>
          <a:prstGeom prst="ellipse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68" name="Oval 4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 txBox="1"/>
        </xdr:nvSpPr>
        <xdr:spPr>
          <a:xfrm>
            <a:off x="6327242" y="1101703"/>
            <a:ext cx="646579" cy="536202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20320" tIns="20320" rIns="20320" bIns="20320" numCol="1" spcCol="1270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9pPr>
          </a:lstStyle>
          <a:p>
            <a:pPr marL="0" lvl="0" indent="0" algn="ctr" defTabSz="7112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US" sz="1100" b="1" kern="1200"/>
              <a:t>Siblings</a:t>
            </a:r>
          </a:p>
        </xdr:txBody>
      </xdr:sp>
    </xdr:grpSp>
    <xdr:clientData/>
  </xdr:twoCellAnchor>
  <xdr:twoCellAnchor>
    <xdr:from>
      <xdr:col>8</xdr:col>
      <xdr:colOff>224522</xdr:colOff>
      <xdr:row>22</xdr:row>
      <xdr:rowOff>179958</xdr:rowOff>
    </xdr:from>
    <xdr:to>
      <xdr:col>8</xdr:col>
      <xdr:colOff>431991</xdr:colOff>
      <xdr:row>24</xdr:row>
      <xdr:rowOff>106735</xdr:rowOff>
    </xdr:to>
    <xdr:sp macro="" textlink="">
      <xdr:nvSpPr>
        <xdr:cNvPr id="57" name="TextBox 7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6828522" y="4370958"/>
          <a:ext cx="207469" cy="307777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r>
            <a:rPr lang="en-US">
              <a:solidFill>
                <a:srgbClr val="002060"/>
              </a:solidFill>
            </a:rPr>
            <a:t>1</a:t>
          </a:r>
        </a:p>
      </xdr:txBody>
    </xdr:sp>
    <xdr:clientData/>
  </xdr:twoCellAnchor>
  <xdr:twoCellAnchor>
    <xdr:from>
      <xdr:col>8</xdr:col>
      <xdr:colOff>86225</xdr:colOff>
      <xdr:row>22</xdr:row>
      <xdr:rowOff>35218</xdr:rowOff>
    </xdr:from>
    <xdr:to>
      <xdr:col>8</xdr:col>
      <xdr:colOff>662527</xdr:colOff>
      <xdr:row>24</xdr:row>
      <xdr:rowOff>161365</xdr:rowOff>
    </xdr:to>
    <xdr:sp macro="" textlink="">
      <xdr:nvSpPr>
        <xdr:cNvPr id="58" name="Oval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6690225" y="4226218"/>
          <a:ext cx="576302" cy="507147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8</xdr:col>
      <xdr:colOff>163050</xdr:colOff>
      <xdr:row>16</xdr:row>
      <xdr:rowOff>95922</xdr:rowOff>
    </xdr:from>
    <xdr:to>
      <xdr:col>8</xdr:col>
      <xdr:colOff>435208</xdr:colOff>
      <xdr:row>18</xdr:row>
      <xdr:rowOff>90287</xdr:rowOff>
    </xdr:to>
    <xdr:sp macro="" textlink="">
      <xdr:nvSpPr>
        <xdr:cNvPr id="59" name="Arrow: Down 12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6767050" y="3143922"/>
          <a:ext cx="272158" cy="375365"/>
        </a:xfrm>
        <a:prstGeom prst="down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9pPr>
        </a:lstStyle>
        <a:p>
          <a:pPr algn="ctr"/>
          <a:endParaRPr lang="en-US"/>
        </a:p>
      </xdr:txBody>
    </xdr:sp>
    <xdr:clientData/>
  </xdr:twoCellAnchor>
  <xdr:twoCellAnchor editAs="oneCell">
    <xdr:from>
      <xdr:col>0</xdr:col>
      <xdr:colOff>318560</xdr:colOff>
      <xdr:row>3</xdr:row>
      <xdr:rowOff>169649</xdr:rowOff>
    </xdr:from>
    <xdr:to>
      <xdr:col>6</xdr:col>
      <xdr:colOff>470960</xdr:colOff>
      <xdr:row>9</xdr:row>
      <xdr:rowOff>147424</xdr:rowOff>
    </xdr:to>
    <xdr:pic>
      <xdr:nvPicPr>
        <xdr:cNvPr id="60" name="Picture 59" descr="Table&#10;&#10;Description automatically generated with medium confidence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18560" y="741149"/>
          <a:ext cx="5105400" cy="1171575"/>
        </a:xfrm>
        <a:prstGeom prst="rect">
          <a:avLst/>
        </a:prstGeom>
      </xdr:spPr>
    </xdr:pic>
    <xdr:clientData/>
  </xdr:twoCellAnchor>
  <xdr:twoCellAnchor editAs="oneCell">
    <xdr:from>
      <xdr:col>3</xdr:col>
      <xdr:colOff>414778</xdr:colOff>
      <xdr:row>5</xdr:row>
      <xdr:rowOff>186984</xdr:rowOff>
    </xdr:from>
    <xdr:to>
      <xdr:col>3</xdr:col>
      <xdr:colOff>605278</xdr:colOff>
      <xdr:row>6</xdr:row>
      <xdr:rowOff>174284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891278" y="1139484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454170</xdr:colOff>
      <xdr:row>6</xdr:row>
      <xdr:rowOff>148884</xdr:rowOff>
    </xdr:from>
    <xdr:to>
      <xdr:col>0</xdr:col>
      <xdr:colOff>644670</xdr:colOff>
      <xdr:row>7</xdr:row>
      <xdr:rowOff>136184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4170" y="1291884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438802</xdr:colOff>
      <xdr:row>7</xdr:row>
      <xdr:rowOff>119748</xdr:rowOff>
    </xdr:from>
    <xdr:to>
      <xdr:col>0</xdr:col>
      <xdr:colOff>629302</xdr:colOff>
      <xdr:row>8</xdr:row>
      <xdr:rowOff>107048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38802" y="1453248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446486</xdr:colOff>
      <xdr:row>8</xdr:row>
      <xdr:rowOff>144400</xdr:rowOff>
    </xdr:from>
    <xdr:to>
      <xdr:col>0</xdr:col>
      <xdr:colOff>636986</xdr:colOff>
      <xdr:row>9</xdr:row>
      <xdr:rowOff>131700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6486" y="1668400"/>
          <a:ext cx="190500" cy="190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160289</xdr:rowOff>
    </xdr:from>
    <xdr:to>
      <xdr:col>5</xdr:col>
      <xdr:colOff>73098</xdr:colOff>
      <xdr:row>15</xdr:row>
      <xdr:rowOff>47065</xdr:rowOff>
    </xdr:to>
    <xdr:graphicFrame macro="">
      <xdr:nvGraphicFramePr>
        <xdr:cNvPr id="65" name="Diagram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9" r:lo="rId10" r:qs="rId11" r:cs="rId12"/>
        </a:graphicData>
      </a:graphic>
    </xdr:graphicFrame>
    <xdr:clientData/>
  </xdr:twoCellAnchor>
  <xdr:twoCellAnchor>
    <xdr:from>
      <xdr:col>0</xdr:col>
      <xdr:colOff>168262</xdr:colOff>
      <xdr:row>14</xdr:row>
      <xdr:rowOff>145491</xdr:rowOff>
    </xdr:from>
    <xdr:to>
      <xdr:col>4</xdr:col>
      <xdr:colOff>207037</xdr:colOff>
      <xdr:row>16</xdr:row>
      <xdr:rowOff>72268</xdr:rowOff>
    </xdr:to>
    <xdr:sp macro="" textlink="">
      <xdr:nvSpPr>
        <xdr:cNvPr id="66" name="TextBox 2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68262" y="2812491"/>
          <a:ext cx="3340775" cy="3077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r>
            <a:rPr lang="en-US"/>
            <a:t>MLESF Summary Matrix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11</xdr:col>
      <xdr:colOff>63500</xdr:colOff>
      <xdr:row>48</xdr:row>
      <xdr:rowOff>102453</xdr:rowOff>
    </xdr:to>
    <xdr:grpSp>
      <xdr:nvGrpSpPr>
        <xdr:cNvPr id="69" name="Group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GrpSpPr/>
      </xdr:nvGrpSpPr>
      <xdr:grpSpPr>
        <a:xfrm>
          <a:off x="0" y="5219700"/>
          <a:ext cx="9144000" cy="5703153"/>
          <a:chOff x="0" y="685800"/>
          <a:chExt cx="9144000" cy="4293453"/>
        </a:xfrm>
      </xdr:grpSpPr>
      <xdr:pic>
        <xdr:nvPicPr>
          <xdr:cNvPr id="70" name="Picture 69" descr="Text&#10;&#10;Description automatically generated"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3914775" y="685800"/>
            <a:ext cx="5229225" cy="1550254"/>
          </a:xfrm>
          <a:prstGeom prst="rect">
            <a:avLst/>
          </a:prstGeom>
        </xdr:spPr>
      </xdr:pic>
      <xdr:graphicFrame macro="">
        <xdr:nvGraphicFramePr>
          <xdr:cNvPr id="71" name="Diagram 70">
            <a:extLst>
              <a:ext uri="{FF2B5EF4-FFF2-40B4-BE49-F238E27FC236}">
                <a16:creationId xmlns:a16="http://schemas.microsoft.com/office/drawing/2014/main" id="{00000000-0008-0000-0100-000047000000}"/>
              </a:ext>
            </a:extLst>
          </xdr:cNvPr>
          <xdr:cNvGraphicFramePr/>
        </xdr:nvGraphicFramePr>
        <xdr:xfrm>
          <a:off x="998936" y="1446517"/>
          <a:ext cx="3908611" cy="2696193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15" r:lo="rId16" r:qs="rId17" r:cs="rId18"/>
          </a:graphicData>
        </a:graphic>
      </xdr:graphicFrame>
      <xdr:pic>
        <xdr:nvPicPr>
          <xdr:cNvPr id="72" name="Picture 71">
            <a:extLst>
              <a:ext uri="{FF2B5EF4-FFF2-40B4-BE49-F238E27FC236}">
                <a16:creationId xmlns:a16="http://schemas.microsoft.com/office/drawing/2014/main" id="{00000000-0008-0000-0100-00004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0" y="3457815"/>
            <a:ext cx="9144000" cy="1452281"/>
          </a:xfrm>
          <a:prstGeom prst="rect">
            <a:avLst/>
          </a:prstGeom>
        </xdr:spPr>
      </xdr:pic>
      <xdr:pic>
        <xdr:nvPicPr>
          <xdr:cNvPr id="73" name="Picture 72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4766193" y="1402340"/>
            <a:ext cx="190500" cy="190500"/>
          </a:xfrm>
          <a:prstGeom prst="rect">
            <a:avLst/>
          </a:prstGeom>
        </xdr:spPr>
      </xdr:pic>
      <xdr:pic>
        <xdr:nvPicPr>
          <xdr:cNvPr id="74" name="Picture 73">
            <a:extLst>
              <a:ext uri="{FF2B5EF4-FFF2-40B4-BE49-F238E27FC236}">
                <a16:creationId xmlns:a16="http://schemas.microsoft.com/office/drawing/2014/main" id="{00000000-0008-0000-0100-00004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973855" y="1402340"/>
            <a:ext cx="190500" cy="190500"/>
          </a:xfrm>
          <a:prstGeom prst="rect">
            <a:avLst/>
          </a:prstGeom>
        </xdr:spPr>
      </xdr:pic>
      <xdr:pic>
        <xdr:nvPicPr>
          <xdr:cNvPr id="75" name="Picture 74">
            <a:extLst>
              <a:ext uri="{FF2B5EF4-FFF2-40B4-BE49-F238E27FC236}">
                <a16:creationId xmlns:a16="http://schemas.microsoft.com/office/drawing/2014/main" id="{00000000-0008-0000-0100-00004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4766193" y="1872515"/>
            <a:ext cx="190500" cy="190500"/>
          </a:xfrm>
          <a:prstGeom prst="rect">
            <a:avLst/>
          </a:prstGeom>
        </xdr:spPr>
      </xdr:pic>
      <xdr:sp macro="" textlink="">
        <xdr:nvSpPr>
          <xdr:cNvPr id="76" name="TextBox 11">
            <a:extLst>
              <a:ext uri="{FF2B5EF4-FFF2-40B4-BE49-F238E27FC236}">
                <a16:creationId xmlns:a16="http://schemas.microsoft.com/office/drawing/2014/main" id="{00000000-0008-0000-0100-00004C000000}"/>
              </a:ext>
            </a:extLst>
          </xdr:cNvPr>
          <xdr:cNvSpPr txBox="1"/>
        </xdr:nvSpPr>
        <xdr:spPr>
          <a:xfrm>
            <a:off x="2958354" y="4632214"/>
            <a:ext cx="207469" cy="307777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US">
                <a:solidFill>
                  <a:srgbClr val="002060"/>
                </a:solidFill>
              </a:rPr>
              <a:t>1</a:t>
            </a:r>
          </a:p>
        </xdr:txBody>
      </xdr:sp>
      <xdr:sp macro="" textlink="">
        <xdr:nvSpPr>
          <xdr:cNvPr id="77" name="Oval 76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SpPr/>
        </xdr:nvSpPr>
        <xdr:spPr>
          <a:xfrm>
            <a:off x="2812373" y="4632214"/>
            <a:ext cx="576302" cy="347039"/>
          </a:xfrm>
          <a:prstGeom prst="ellipse">
            <a:avLst/>
          </a:prstGeom>
          <a:noFill/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9pPr>
          </a:lstStyle>
          <a:p>
            <a:pPr algn="ctr"/>
            <a:endParaRPr lang="en-US"/>
          </a:p>
        </xdr:txBody>
      </xdr:sp>
    </xdr:grpSp>
    <xdr:clientData/>
  </xdr:twoCellAnchor>
  <xdr:twoCellAnchor>
    <xdr:from>
      <xdr:col>0</xdr:col>
      <xdr:colOff>0</xdr:colOff>
      <xdr:row>49</xdr:row>
      <xdr:rowOff>0</xdr:rowOff>
    </xdr:from>
    <xdr:to>
      <xdr:col>11</xdr:col>
      <xdr:colOff>78868</xdr:colOff>
      <xdr:row>71</xdr:row>
      <xdr:rowOff>815</xdr:rowOff>
    </xdr:to>
    <xdr:grpSp>
      <xdr:nvGrpSpPr>
        <xdr:cNvPr id="78" name="Group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GrpSpPr/>
      </xdr:nvGrpSpPr>
      <xdr:grpSpPr>
        <a:xfrm>
          <a:off x="0" y="11023600"/>
          <a:ext cx="9159368" cy="4255315"/>
          <a:chOff x="-15368" y="707092"/>
          <a:chExt cx="9159368" cy="4191815"/>
        </a:xfrm>
      </xdr:grpSpPr>
      <xdr:graphicFrame macro="">
        <xdr:nvGraphicFramePr>
          <xdr:cNvPr id="79" name="Diagram 78">
            <a:extLst>
              <a:ext uri="{FF2B5EF4-FFF2-40B4-BE49-F238E27FC236}">
                <a16:creationId xmlns:a16="http://schemas.microsoft.com/office/drawing/2014/main" id="{00000000-0008-0000-0100-00004F000000}"/>
              </a:ext>
            </a:extLst>
          </xdr:cNvPr>
          <xdr:cNvGraphicFramePr/>
        </xdr:nvGraphicFramePr>
        <xdr:xfrm>
          <a:off x="1275560" y="1538725"/>
          <a:ext cx="3908611" cy="2696193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21" r:lo="rId22" r:qs="rId23" r:cs="rId24"/>
          </a:graphicData>
        </a:graphic>
      </xdr:graphicFrame>
      <xdr:pic>
        <xdr:nvPicPr>
          <xdr:cNvPr id="80" name="Picture 79" descr="Chart, scatter chart&#10;&#10;Description automatically generated">
            <a:extLst>
              <a:ext uri="{FF2B5EF4-FFF2-40B4-BE49-F238E27FC236}">
                <a16:creationId xmlns:a16="http://schemas.microsoft.com/office/drawing/2014/main" id="{00000000-0008-0000-0100-00005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6"/>
          <a:stretch>
            <a:fillRect/>
          </a:stretch>
        </xdr:blipFill>
        <xdr:spPr>
          <a:xfrm>
            <a:off x="0" y="3751322"/>
            <a:ext cx="9144000" cy="1147585"/>
          </a:xfrm>
          <a:prstGeom prst="rect">
            <a:avLst/>
          </a:prstGeom>
        </xdr:spPr>
      </xdr:pic>
      <xdr:pic>
        <xdr:nvPicPr>
          <xdr:cNvPr id="81" name="Picture 80" descr="Table&#10;&#10;Description automatically generated">
            <a:extLst>
              <a:ext uri="{FF2B5EF4-FFF2-40B4-BE49-F238E27FC236}">
                <a16:creationId xmlns:a16="http://schemas.microsoft.com/office/drawing/2014/main" id="{00000000-0008-0000-0100-00005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7"/>
          <a:stretch>
            <a:fillRect/>
          </a:stretch>
        </xdr:blipFill>
        <xdr:spPr>
          <a:xfrm>
            <a:off x="4456248" y="708469"/>
            <a:ext cx="4592502" cy="1998515"/>
          </a:xfrm>
          <a:prstGeom prst="rect">
            <a:avLst/>
          </a:prstGeom>
        </xdr:spPr>
      </xdr:pic>
      <xdr:pic>
        <xdr:nvPicPr>
          <xdr:cNvPr id="82" name="Picture 81">
            <a:extLst>
              <a:ext uri="{FF2B5EF4-FFF2-40B4-BE49-F238E27FC236}">
                <a16:creationId xmlns:a16="http://schemas.microsoft.com/office/drawing/2014/main" id="{00000000-0008-0000-0100-00005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4833380" y="1730138"/>
            <a:ext cx="190500" cy="190500"/>
          </a:xfrm>
          <a:prstGeom prst="rect">
            <a:avLst/>
          </a:prstGeom>
        </xdr:spPr>
      </xdr:pic>
      <xdr:pic>
        <xdr:nvPicPr>
          <xdr:cNvPr id="83" name="Picture 82">
            <a:extLst>
              <a:ext uri="{FF2B5EF4-FFF2-40B4-BE49-F238E27FC236}">
                <a16:creationId xmlns:a16="http://schemas.microsoft.com/office/drawing/2014/main" id="{00000000-0008-0000-0100-00005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841590" y="1443475"/>
            <a:ext cx="190500" cy="190500"/>
          </a:xfrm>
          <a:prstGeom prst="rect">
            <a:avLst/>
          </a:prstGeom>
        </xdr:spPr>
      </xdr:pic>
      <xdr:pic>
        <xdr:nvPicPr>
          <xdr:cNvPr id="84" name="Picture 83">
            <a:extLst>
              <a:ext uri="{FF2B5EF4-FFF2-40B4-BE49-F238E27FC236}">
                <a16:creationId xmlns:a16="http://schemas.microsoft.com/office/drawing/2014/main" id="{00000000-0008-0000-0100-00005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2409099" y="1952843"/>
            <a:ext cx="190500" cy="190500"/>
          </a:xfrm>
          <a:prstGeom prst="rect">
            <a:avLst/>
          </a:prstGeom>
        </xdr:spPr>
      </xdr:pic>
      <xdr:sp macro="" textlink="">
        <xdr:nvSpPr>
          <xdr:cNvPr id="85" name="TextBox 11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SpPr txBox="1"/>
        </xdr:nvSpPr>
        <xdr:spPr>
          <a:xfrm>
            <a:off x="3189037" y="4525891"/>
            <a:ext cx="207469" cy="307777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US">
                <a:solidFill>
                  <a:srgbClr val="002060"/>
                </a:solidFill>
              </a:rPr>
              <a:t>1</a:t>
            </a:r>
          </a:p>
        </xdr:txBody>
      </xdr:sp>
      <xdr:sp macro="" textlink="">
        <xdr:nvSpPr>
          <xdr:cNvPr id="86" name="Oval 85">
            <a:extLst>
              <a:ext uri="{FF2B5EF4-FFF2-40B4-BE49-F238E27FC236}">
                <a16:creationId xmlns:a16="http://schemas.microsoft.com/office/drawing/2014/main" id="{00000000-0008-0000-0100-000056000000}"/>
              </a:ext>
            </a:extLst>
          </xdr:cNvPr>
          <xdr:cNvSpPr/>
        </xdr:nvSpPr>
        <xdr:spPr>
          <a:xfrm>
            <a:off x="3019988" y="4564317"/>
            <a:ext cx="576302" cy="231343"/>
          </a:xfrm>
          <a:prstGeom prst="ellipse">
            <a:avLst/>
          </a:prstGeom>
          <a:noFill/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87" name="Arrow: Down 13">
            <a:extLst>
              <a:ext uri="{FF2B5EF4-FFF2-40B4-BE49-F238E27FC236}">
                <a16:creationId xmlns:a16="http://schemas.microsoft.com/office/drawing/2014/main" id="{00000000-0008-0000-0100-000057000000}"/>
              </a:ext>
            </a:extLst>
          </xdr:cNvPr>
          <xdr:cNvSpPr/>
        </xdr:nvSpPr>
        <xdr:spPr>
          <a:xfrm>
            <a:off x="3197388" y="3566907"/>
            <a:ext cx="253573" cy="184415"/>
          </a:xfrm>
          <a:prstGeom prst="downArrow">
            <a:avLst/>
          </a:prstGeom>
          <a:solidFill>
            <a:srgbClr val="C0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9pPr>
          </a:lstStyle>
          <a:p>
            <a:pPr algn="ctr"/>
            <a:endParaRPr lang="en-US"/>
          </a:p>
        </xdr:txBody>
      </xdr:sp>
      <xdr:grpSp>
        <xdr:nvGrpSpPr>
          <xdr:cNvPr id="88" name="Group 87">
            <a:extLst>
              <a:ext uri="{FF2B5EF4-FFF2-40B4-BE49-F238E27FC236}">
                <a16:creationId xmlns:a16="http://schemas.microsoft.com/office/drawing/2014/main" id="{00000000-0008-0000-0100-000058000000}"/>
              </a:ext>
            </a:extLst>
          </xdr:cNvPr>
          <xdr:cNvGrpSpPr/>
        </xdr:nvGrpSpPr>
        <xdr:grpSpPr>
          <a:xfrm>
            <a:off x="2302584" y="1685454"/>
            <a:ext cx="758304" cy="758304"/>
            <a:chOff x="2032912" y="170534"/>
            <a:chExt cx="758304" cy="758304"/>
          </a:xfrm>
        </xdr:grpSpPr>
        <xdr:sp macro="" textlink="">
          <xdr:nvSpPr>
            <xdr:cNvPr id="92" name="Oval 91">
              <a:extLst>
                <a:ext uri="{FF2B5EF4-FFF2-40B4-BE49-F238E27FC236}">
                  <a16:creationId xmlns:a16="http://schemas.microsoft.com/office/drawing/2014/main" id="{00000000-0008-0000-0100-00005C000000}"/>
                </a:ext>
              </a:extLst>
            </xdr:cNvPr>
            <xdr:cNvSpPr/>
          </xdr:nvSpPr>
          <xdr:spPr>
            <a:xfrm>
              <a:off x="2032912" y="170534"/>
              <a:ext cx="758304" cy="758304"/>
            </a:xfrm>
            <a:prstGeom prst="ellipse">
              <a:avLst/>
            </a:prstGeom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1">
                <a:hueOff val="0"/>
                <a:satOff val="0"/>
                <a:lumOff val="0"/>
                <a:alphaOff val="0"/>
              </a:schemeClr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en-US"/>
            </a:p>
          </xdr:txBody>
        </xdr:sp>
        <xdr:sp macro="" textlink="">
          <xdr:nvSpPr>
            <xdr:cNvPr id="93" name="Oval 4">
              <a:extLst>
                <a:ext uri="{FF2B5EF4-FFF2-40B4-BE49-F238E27FC236}">
                  <a16:creationId xmlns:a16="http://schemas.microsoft.com/office/drawing/2014/main" id="{00000000-0008-0000-0100-00005D000000}"/>
                </a:ext>
              </a:extLst>
            </xdr:cNvPr>
            <xdr:cNvSpPr txBox="1"/>
          </xdr:nvSpPr>
          <xdr:spPr>
            <a:xfrm>
              <a:off x="2143963" y="281585"/>
              <a:ext cx="536202" cy="536202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12700" tIns="12700" rIns="12700" bIns="12700" numCol="1" spcCol="1270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9pPr>
            </a:lstStyle>
            <a:p>
              <a:pPr marL="0" lvl="0" indent="0" algn="ctr" defTabSz="4445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000" kern="1200"/>
                <a:t>Non-cable TV</a:t>
              </a:r>
            </a:p>
          </xdr:txBody>
        </xdr:sp>
      </xdr:grpSp>
      <xdr:pic>
        <xdr:nvPicPr>
          <xdr:cNvPr id="89" name="Picture 88">
            <a:extLst>
              <a:ext uri="{FF2B5EF4-FFF2-40B4-BE49-F238E27FC236}">
                <a16:creationId xmlns:a16="http://schemas.microsoft.com/office/drawing/2014/main" id="{00000000-0008-0000-0100-00005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4827102" y="2149123"/>
            <a:ext cx="190500" cy="190500"/>
          </a:xfrm>
          <a:prstGeom prst="rect">
            <a:avLst/>
          </a:prstGeom>
        </xdr:spPr>
      </xdr:pic>
      <xdr:pic>
        <xdr:nvPicPr>
          <xdr:cNvPr id="90" name="Picture 89">
            <a:extLst>
              <a:ext uri="{FF2B5EF4-FFF2-40B4-BE49-F238E27FC236}">
                <a16:creationId xmlns:a16="http://schemas.microsoft.com/office/drawing/2014/main" id="{00000000-0008-0000-0100-00005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840310" y="1695767"/>
            <a:ext cx="190500" cy="190500"/>
          </a:xfrm>
          <a:prstGeom prst="rect">
            <a:avLst/>
          </a:prstGeom>
        </xdr:spPr>
      </xdr:pic>
      <xdr:sp macro="" textlink="">
        <xdr:nvSpPr>
          <xdr:cNvPr id="91" name="TextBox 23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SpPr txBox="1"/>
        </xdr:nvSpPr>
        <xdr:spPr>
          <a:xfrm>
            <a:off x="-15368" y="707092"/>
            <a:ext cx="3908611" cy="73866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US"/>
              <a:t>Cabled/Non-Cabled TV=Television</a:t>
            </a:r>
          </a:p>
          <a:p>
            <a:r>
              <a:rPr lang="en-US"/>
              <a:t>Basic/Smartphone = Cellular Phone</a:t>
            </a:r>
          </a:p>
          <a:p>
            <a:r>
              <a:rPr lang="en-US"/>
              <a:t>Desktop/Laptop = Desktop/Laptop</a:t>
            </a:r>
          </a:p>
        </xdr:txBody>
      </xdr:sp>
    </xdr:grpSp>
    <xdr:clientData/>
  </xdr:twoCellAnchor>
  <xdr:twoCellAnchor>
    <xdr:from>
      <xdr:col>8</xdr:col>
      <xdr:colOff>330200</xdr:colOff>
      <xdr:row>93</xdr:row>
      <xdr:rowOff>76195</xdr:rowOff>
    </xdr:from>
    <xdr:to>
      <xdr:col>10</xdr:col>
      <xdr:colOff>812800</xdr:colOff>
      <xdr:row>94</xdr:row>
      <xdr:rowOff>114295</xdr:rowOff>
    </xdr:to>
    <xdr:sp macro="" textlink="">
      <xdr:nvSpPr>
        <xdr:cNvPr id="94" name="Google Shape;323;p4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Grp="1"/>
        </xdr:cNvSpPr>
      </xdr:nvSpPr>
      <xdr:spPr>
        <a:xfrm>
          <a:off x="6934200" y="17792695"/>
          <a:ext cx="213360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rmAutofit fontScale="92500" lnSpcReduction="20000"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L="0" marR="0" lvl="0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1pPr>
          <a:lvl2pPr marL="0" marR="0" lvl="1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2pPr>
          <a:lvl3pPr marL="0" marR="0" lvl="2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3pPr>
          <a:lvl4pPr marL="0" marR="0" lvl="3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4pPr>
          <a:lvl5pPr marL="0" marR="0" lvl="4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5pPr>
          <a:lvl6pPr marL="0" marR="0" lvl="5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6pPr>
          <a:lvl7pPr marL="0" marR="0" lvl="6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7pPr>
          <a:lvl8pPr marL="0" marR="0" lvl="7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8pPr>
          <a:lvl9pPr marL="0" marR="0" lvl="8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9pPr>
        </a:lstStyle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"/>
            <a:t>13</a:t>
          </a:r>
          <a:endParaRPr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596900</xdr:colOff>
      <xdr:row>3</xdr:row>
      <xdr:rowOff>101600</xdr:rowOff>
    </xdr:to>
    <xdr:sp macro="" textlink="">
      <xdr:nvSpPr>
        <xdr:cNvPr id="124" name="Google Shape;315;p40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Grp="1"/>
        </xdr:cNvSpPr>
      </xdr:nvSpPr>
      <xdr:spPr>
        <a:xfrm>
          <a:off x="0" y="0"/>
          <a:ext cx="8026400" cy="673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lt1"/>
            </a:buClr>
            <a:buSzPts val="4400"/>
            <a:buFont typeface="Bookman Old Style"/>
            <a:buNone/>
            <a:defRPr sz="44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3200"/>
            <a:buFont typeface="Bookman Old Style"/>
            <a:buNone/>
          </a:pPr>
          <a:r>
            <a:rPr lang="en" sz="3500" b="1"/>
            <a:t>Sample MLESF Data Processing</a:t>
          </a:r>
          <a:endParaRPr sz="3500" b="1"/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10</xdr:col>
      <xdr:colOff>660400</xdr:colOff>
      <xdr:row>75</xdr:row>
      <xdr:rowOff>114300</xdr:rowOff>
    </xdr:to>
    <xdr:sp macro="" textlink="">
      <xdr:nvSpPr>
        <xdr:cNvPr id="125" name="Google Shape;322;p41">
          <a:extLst>
            <a:ext uri="{FF2B5EF4-FFF2-40B4-BE49-F238E27FC236}">
              <a16:creationId xmlns:a16="http://schemas.microsoft.com/office/drawing/2014/main" id="{55EF9964-DE29-B74B-BFE6-B232A96E2BBB}"/>
            </a:ext>
          </a:extLst>
        </xdr:cNvPr>
        <xdr:cNvSpPr txBox="1">
          <a:spLocks noGrp="1"/>
        </xdr:cNvSpPr>
      </xdr:nvSpPr>
      <xdr:spPr>
        <a:xfrm>
          <a:off x="0" y="13716000"/>
          <a:ext cx="8915400" cy="685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lt1"/>
            </a:buClr>
            <a:buSzPts val="4400"/>
            <a:buFont typeface="Bookman Old Style"/>
            <a:buNone/>
            <a:defRPr sz="44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3200"/>
            <a:buFont typeface="Bookman Old Style"/>
            <a:buNone/>
          </a:pPr>
          <a:r>
            <a:rPr lang="en" sz="2500" b="1">
              <a:solidFill>
                <a:srgbClr val="002060"/>
              </a:solidFill>
            </a:rPr>
            <a:t>SAMPLE OF MLESF RESULT TABULATION </a:t>
          </a:r>
          <a:endParaRPr sz="2500" b="1">
            <a:solidFill>
              <a:srgbClr val="002060"/>
            </a:solidFill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3200"/>
            <a:buFont typeface="Bookman Old Style"/>
            <a:buNone/>
          </a:pPr>
          <a:r>
            <a:rPr lang="en" sz="2500" b="1">
              <a:solidFill>
                <a:srgbClr val="002060"/>
              </a:solidFill>
            </a:rPr>
            <a:t>FOR CLASS ADVISER</a:t>
          </a:r>
          <a:endParaRPr sz="2500" b="1">
            <a:solidFill>
              <a:srgbClr val="002060"/>
            </a:solidFill>
          </a:endParaRPr>
        </a:p>
      </xdr:txBody>
    </xdr:sp>
    <xdr:clientData/>
  </xdr:twoCellAnchor>
  <xdr:twoCellAnchor>
    <xdr:from>
      <xdr:col>8</xdr:col>
      <xdr:colOff>254000</xdr:colOff>
      <xdr:row>97</xdr:row>
      <xdr:rowOff>142875</xdr:rowOff>
    </xdr:from>
    <xdr:to>
      <xdr:col>10</xdr:col>
      <xdr:colOff>736600</xdr:colOff>
      <xdr:row>98</xdr:row>
      <xdr:rowOff>180975</xdr:rowOff>
    </xdr:to>
    <xdr:sp macro="" textlink="">
      <xdr:nvSpPr>
        <xdr:cNvPr id="126" name="Google Shape;323;p41">
          <a:extLst>
            <a:ext uri="{FF2B5EF4-FFF2-40B4-BE49-F238E27FC236}">
              <a16:creationId xmlns:a16="http://schemas.microsoft.com/office/drawing/2014/main" id="{E6560A5D-E992-1046-963C-E92E74750E53}"/>
            </a:ext>
          </a:extLst>
        </xdr:cNvPr>
        <xdr:cNvSpPr txBox="1">
          <a:spLocks noGrp="1"/>
        </xdr:cNvSpPr>
      </xdr:nvSpPr>
      <xdr:spPr>
        <a:xfrm>
          <a:off x="6858000" y="18621375"/>
          <a:ext cx="213360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rmAutofit fontScale="92500" lnSpcReduction="20000"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L="0" marR="0" lvl="0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1pPr>
          <a:lvl2pPr marL="0" marR="0" lvl="1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2pPr>
          <a:lvl3pPr marL="0" marR="0" lvl="2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3pPr>
          <a:lvl4pPr marL="0" marR="0" lvl="3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4pPr>
          <a:lvl5pPr marL="0" marR="0" lvl="4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5pPr>
          <a:lvl6pPr marL="0" marR="0" lvl="5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6pPr>
          <a:lvl7pPr marL="0" marR="0" lvl="6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7pPr>
          <a:lvl8pPr marL="0" marR="0" lvl="7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8pPr>
          <a:lvl9pPr marL="0" marR="0" lvl="8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9pPr>
        </a:lstStyle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"/>
            <a:t>13</a:t>
          </a:r>
          <a:endParaRPr/>
        </a:p>
      </xdr:txBody>
    </xdr:sp>
    <xdr:clientData/>
  </xdr:twoCellAnchor>
  <xdr:twoCellAnchor>
    <xdr:from>
      <xdr:col>0</xdr:col>
      <xdr:colOff>0</xdr:colOff>
      <xdr:row>75</xdr:row>
      <xdr:rowOff>104780</xdr:rowOff>
    </xdr:from>
    <xdr:to>
      <xdr:col>10</xdr:col>
      <xdr:colOff>584200</xdr:colOff>
      <xdr:row>86</xdr:row>
      <xdr:rowOff>35941</xdr:rowOff>
    </xdr:to>
    <xdr:grpSp>
      <xdr:nvGrpSpPr>
        <xdr:cNvPr id="127" name="Google Shape;324;p41">
          <a:extLst>
            <a:ext uri="{FF2B5EF4-FFF2-40B4-BE49-F238E27FC236}">
              <a16:creationId xmlns:a16="http://schemas.microsoft.com/office/drawing/2014/main" id="{473D9815-1E95-2542-9B12-DD92F43688C5}"/>
            </a:ext>
          </a:extLst>
        </xdr:cNvPr>
        <xdr:cNvGrpSpPr/>
      </xdr:nvGrpSpPr>
      <xdr:grpSpPr>
        <a:xfrm>
          <a:off x="0" y="16144880"/>
          <a:ext cx="8839200" cy="2026661"/>
          <a:chOff x="76200" y="990600"/>
          <a:chExt cx="8839200" cy="4038600"/>
        </a:xfrm>
      </xdr:grpSpPr>
      <xdr:grpSp>
        <xdr:nvGrpSpPr>
          <xdr:cNvPr id="134" name="Google Shape;325;p41">
            <a:extLst>
              <a:ext uri="{FF2B5EF4-FFF2-40B4-BE49-F238E27FC236}">
                <a16:creationId xmlns:a16="http://schemas.microsoft.com/office/drawing/2014/main" id="{841E2D12-2F81-644D-909C-A54F4C8095A5}"/>
              </a:ext>
            </a:extLst>
          </xdr:cNvPr>
          <xdr:cNvGrpSpPr/>
        </xdr:nvGrpSpPr>
        <xdr:grpSpPr>
          <a:xfrm>
            <a:off x="76200" y="990600"/>
            <a:ext cx="3846490" cy="1981200"/>
            <a:chOff x="76200" y="990600"/>
            <a:chExt cx="3846490" cy="1981200"/>
          </a:xfrm>
        </xdr:grpSpPr>
        <xdr:pic>
          <xdr:nvPicPr>
            <xdr:cNvPr id="154" name="Google Shape;326;p41" descr="Table&#10;&#10;Description automatically generated">
              <a:extLst>
                <a:ext uri="{FF2B5EF4-FFF2-40B4-BE49-F238E27FC236}">
                  <a16:creationId xmlns:a16="http://schemas.microsoft.com/office/drawing/2014/main" id="{C6B54FA6-8416-D146-BF1F-8D3BB1F8CD11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8">
              <a:alphaModFix/>
            </a:blip>
            <a:srcRect/>
            <a:stretch/>
          </xdr:blipFill>
          <xdr:spPr>
            <a:xfrm>
              <a:off x="76200" y="1371600"/>
              <a:ext cx="3846490" cy="1600200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55" name="Google Shape;327;p41">
              <a:extLst>
                <a:ext uri="{FF2B5EF4-FFF2-40B4-BE49-F238E27FC236}">
                  <a16:creationId xmlns:a16="http://schemas.microsoft.com/office/drawing/2014/main" id="{34449F66-C031-864A-9A26-0D87EA3D4B23}"/>
                </a:ext>
              </a:extLst>
            </xdr:cNvPr>
            <xdr:cNvSpPr txBox="1"/>
          </xdr:nvSpPr>
          <xdr:spPr>
            <a:xfrm>
              <a:off x="76200" y="990600"/>
              <a:ext cx="2514600" cy="532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sp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marR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" sz="1800" b="1">
                  <a:solidFill>
                    <a:srgbClr val="434343"/>
                  </a:solidFill>
                </a:rPr>
                <a:t>Kinder Learner 1</a:t>
              </a:r>
              <a:endParaRPr b="1">
                <a:solidFill>
                  <a:srgbClr val="434343"/>
                </a:solidFill>
              </a:endParaRPr>
            </a:p>
          </xdr:txBody>
        </xdr:sp>
      </xdr:grpSp>
      <xdr:grpSp>
        <xdr:nvGrpSpPr>
          <xdr:cNvPr id="135" name="Google Shape;328;p41">
            <a:extLst>
              <a:ext uri="{FF2B5EF4-FFF2-40B4-BE49-F238E27FC236}">
                <a16:creationId xmlns:a16="http://schemas.microsoft.com/office/drawing/2014/main" id="{7A7407EF-4364-C04E-9311-3119760F959C}"/>
              </a:ext>
            </a:extLst>
          </xdr:cNvPr>
          <xdr:cNvGrpSpPr/>
        </xdr:nvGrpSpPr>
        <xdr:grpSpPr>
          <a:xfrm>
            <a:off x="5068910" y="1066800"/>
            <a:ext cx="3846490" cy="1981200"/>
            <a:chOff x="76200" y="990600"/>
            <a:chExt cx="3846490" cy="1981200"/>
          </a:xfrm>
        </xdr:grpSpPr>
        <xdr:pic>
          <xdr:nvPicPr>
            <xdr:cNvPr id="152" name="Google Shape;329;p41" descr="Table&#10;&#10;Description automatically generated">
              <a:extLst>
                <a:ext uri="{FF2B5EF4-FFF2-40B4-BE49-F238E27FC236}">
                  <a16:creationId xmlns:a16="http://schemas.microsoft.com/office/drawing/2014/main" id="{CC971F74-CCC2-AD44-8775-19720CF89D2A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8">
              <a:alphaModFix/>
            </a:blip>
            <a:srcRect/>
            <a:stretch/>
          </xdr:blipFill>
          <xdr:spPr>
            <a:xfrm>
              <a:off x="76200" y="1371600"/>
              <a:ext cx="3846490" cy="1600200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53" name="Google Shape;330;p41">
              <a:extLst>
                <a:ext uri="{FF2B5EF4-FFF2-40B4-BE49-F238E27FC236}">
                  <a16:creationId xmlns:a16="http://schemas.microsoft.com/office/drawing/2014/main" id="{19712484-348A-6F41-9B71-64CD7130AFD0}"/>
                </a:ext>
              </a:extLst>
            </xdr:cNvPr>
            <xdr:cNvSpPr txBox="1"/>
          </xdr:nvSpPr>
          <xdr:spPr>
            <a:xfrm>
              <a:off x="76200" y="990600"/>
              <a:ext cx="2514600" cy="532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sp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marR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" sz="1800" b="1">
                  <a:solidFill>
                    <a:srgbClr val="434343"/>
                  </a:solidFill>
                </a:rPr>
                <a:t>Kinder Learner 2</a:t>
              </a:r>
              <a:endParaRPr b="1">
                <a:solidFill>
                  <a:srgbClr val="434343"/>
                </a:solidFill>
              </a:endParaRPr>
            </a:p>
          </xdr:txBody>
        </xdr:sp>
      </xdr:grpSp>
      <xdr:grpSp>
        <xdr:nvGrpSpPr>
          <xdr:cNvPr id="136" name="Google Shape;331;p41">
            <a:extLst>
              <a:ext uri="{FF2B5EF4-FFF2-40B4-BE49-F238E27FC236}">
                <a16:creationId xmlns:a16="http://schemas.microsoft.com/office/drawing/2014/main" id="{4E0CD645-1BC2-D64F-94F0-55F4C983A95B}"/>
              </a:ext>
            </a:extLst>
          </xdr:cNvPr>
          <xdr:cNvGrpSpPr/>
        </xdr:nvGrpSpPr>
        <xdr:grpSpPr>
          <a:xfrm>
            <a:off x="152400" y="2971800"/>
            <a:ext cx="3846490" cy="1981200"/>
            <a:chOff x="76200" y="990600"/>
            <a:chExt cx="3846490" cy="1981200"/>
          </a:xfrm>
        </xdr:grpSpPr>
        <xdr:pic>
          <xdr:nvPicPr>
            <xdr:cNvPr id="150" name="Google Shape;332;p41" descr="Table&#10;&#10;Description automatically generated">
              <a:extLst>
                <a:ext uri="{FF2B5EF4-FFF2-40B4-BE49-F238E27FC236}">
                  <a16:creationId xmlns:a16="http://schemas.microsoft.com/office/drawing/2014/main" id="{5B07CA68-AB3B-8442-ADEA-9D5FCE394585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8">
              <a:alphaModFix/>
            </a:blip>
            <a:srcRect/>
            <a:stretch/>
          </xdr:blipFill>
          <xdr:spPr>
            <a:xfrm>
              <a:off x="76200" y="1371600"/>
              <a:ext cx="3846490" cy="1600200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51" name="Google Shape;333;p41">
              <a:extLst>
                <a:ext uri="{FF2B5EF4-FFF2-40B4-BE49-F238E27FC236}">
                  <a16:creationId xmlns:a16="http://schemas.microsoft.com/office/drawing/2014/main" id="{DE4CF5F9-610A-7F4E-BD55-648CACA88810}"/>
                </a:ext>
              </a:extLst>
            </xdr:cNvPr>
            <xdr:cNvSpPr txBox="1"/>
          </xdr:nvSpPr>
          <xdr:spPr>
            <a:xfrm>
              <a:off x="76200" y="990600"/>
              <a:ext cx="2514600" cy="532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sp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marR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" sz="1800" b="1">
                  <a:solidFill>
                    <a:srgbClr val="434343"/>
                  </a:solidFill>
                </a:rPr>
                <a:t>Kinder Learner 3</a:t>
              </a:r>
              <a:endParaRPr b="1">
                <a:solidFill>
                  <a:srgbClr val="434343"/>
                </a:solidFill>
              </a:endParaRPr>
            </a:p>
          </xdr:txBody>
        </xdr:sp>
      </xdr:grpSp>
      <xdr:grpSp>
        <xdr:nvGrpSpPr>
          <xdr:cNvPr id="137" name="Google Shape;334;p41">
            <a:extLst>
              <a:ext uri="{FF2B5EF4-FFF2-40B4-BE49-F238E27FC236}">
                <a16:creationId xmlns:a16="http://schemas.microsoft.com/office/drawing/2014/main" id="{60C0BE7A-D9C5-B046-A0CE-FC85059F010A}"/>
              </a:ext>
            </a:extLst>
          </xdr:cNvPr>
          <xdr:cNvGrpSpPr/>
        </xdr:nvGrpSpPr>
        <xdr:grpSpPr>
          <a:xfrm>
            <a:off x="5068910" y="3048000"/>
            <a:ext cx="3846490" cy="1981200"/>
            <a:chOff x="76200" y="990600"/>
            <a:chExt cx="3846490" cy="1981200"/>
          </a:xfrm>
        </xdr:grpSpPr>
        <xdr:pic>
          <xdr:nvPicPr>
            <xdr:cNvPr id="148" name="Google Shape;335;p41" descr="Table&#10;&#10;Description automatically generated">
              <a:extLst>
                <a:ext uri="{FF2B5EF4-FFF2-40B4-BE49-F238E27FC236}">
                  <a16:creationId xmlns:a16="http://schemas.microsoft.com/office/drawing/2014/main" id="{42B9B2AB-7FEE-5145-B5A3-BE3889A0CE8D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8">
              <a:alphaModFix/>
            </a:blip>
            <a:srcRect/>
            <a:stretch/>
          </xdr:blipFill>
          <xdr:spPr>
            <a:xfrm>
              <a:off x="76200" y="1371600"/>
              <a:ext cx="3846490" cy="1600200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49" name="Google Shape;336;p41">
              <a:extLst>
                <a:ext uri="{FF2B5EF4-FFF2-40B4-BE49-F238E27FC236}">
                  <a16:creationId xmlns:a16="http://schemas.microsoft.com/office/drawing/2014/main" id="{4E072888-A62E-4841-98F6-03DEA9E1E4E2}"/>
                </a:ext>
              </a:extLst>
            </xdr:cNvPr>
            <xdr:cNvSpPr txBox="1"/>
          </xdr:nvSpPr>
          <xdr:spPr>
            <a:xfrm>
              <a:off x="76200" y="990600"/>
              <a:ext cx="2514600" cy="532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sp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marR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" sz="1800" b="1">
                  <a:solidFill>
                    <a:srgbClr val="434343"/>
                  </a:solidFill>
                </a:rPr>
                <a:t>Kinder Learner 4</a:t>
              </a:r>
              <a:endParaRPr b="1">
                <a:solidFill>
                  <a:srgbClr val="434343"/>
                </a:solidFill>
              </a:endParaRPr>
            </a:p>
          </xdr:txBody>
        </xdr:sp>
      </xdr:grpSp>
      <xdr:pic>
        <xdr:nvPicPr>
          <xdr:cNvPr id="138" name="Google Shape;337;p41">
            <a:extLst>
              <a:ext uri="{FF2B5EF4-FFF2-40B4-BE49-F238E27FC236}">
                <a16:creationId xmlns:a16="http://schemas.microsoft.com/office/drawing/2014/main" id="{E9CD2E34-D99C-4D48-8FAD-1A7C40A0E2AC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361144" y="18288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39" name="Google Shape;338;p41">
            <a:extLst>
              <a:ext uri="{FF2B5EF4-FFF2-40B4-BE49-F238E27FC236}">
                <a16:creationId xmlns:a16="http://schemas.microsoft.com/office/drawing/2014/main" id="{96B4B780-6DA3-9C4C-877F-47FF9785C8E8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392232" y="22098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0" name="Google Shape;339;p41">
            <a:extLst>
              <a:ext uri="{FF2B5EF4-FFF2-40B4-BE49-F238E27FC236}">
                <a16:creationId xmlns:a16="http://schemas.microsoft.com/office/drawing/2014/main" id="{DAD00EF0-E5D9-6840-9DDC-0861547D01D8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457200" y="38862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1" name="Google Shape;340;p41">
            <a:extLst>
              <a:ext uri="{FF2B5EF4-FFF2-40B4-BE49-F238E27FC236}">
                <a16:creationId xmlns:a16="http://schemas.microsoft.com/office/drawing/2014/main" id="{69E17C6D-355A-E541-90DF-D02C8E14EE4F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457200" y="44196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2" name="Google Shape;341;p41">
            <a:extLst>
              <a:ext uri="{FF2B5EF4-FFF2-40B4-BE49-F238E27FC236}">
                <a16:creationId xmlns:a16="http://schemas.microsoft.com/office/drawing/2014/main" id="{E9CA5FB1-7251-EF4B-BFAB-392FB789E1B2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2075645" y="3896046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3" name="Google Shape;342;p41">
            <a:extLst>
              <a:ext uri="{FF2B5EF4-FFF2-40B4-BE49-F238E27FC236}">
                <a16:creationId xmlns:a16="http://schemas.microsoft.com/office/drawing/2014/main" id="{47379E1E-3AEB-524F-BEFD-DD6D5E504D0E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5410200" y="21336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4" name="Google Shape;343;p41">
            <a:extLst>
              <a:ext uri="{FF2B5EF4-FFF2-40B4-BE49-F238E27FC236}">
                <a16:creationId xmlns:a16="http://schemas.microsoft.com/office/drawing/2014/main" id="{4C113829-DED4-8C4F-A09F-9B2FAA4AC3D5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6981147" y="2340367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5" name="Google Shape;344;p41">
            <a:extLst>
              <a:ext uri="{FF2B5EF4-FFF2-40B4-BE49-F238E27FC236}">
                <a16:creationId xmlns:a16="http://schemas.microsoft.com/office/drawing/2014/main" id="{AA229F75-D422-F846-963D-6F6B4CBDD8DE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7010400" y="19812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6" name="Google Shape;345;p41">
            <a:extLst>
              <a:ext uri="{FF2B5EF4-FFF2-40B4-BE49-F238E27FC236}">
                <a16:creationId xmlns:a16="http://schemas.microsoft.com/office/drawing/2014/main" id="{C0CD1A3A-87B8-5545-8EB5-C78016FC4D51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5410200" y="24384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7" name="Google Shape;346;p41">
            <a:extLst>
              <a:ext uri="{FF2B5EF4-FFF2-40B4-BE49-F238E27FC236}">
                <a16:creationId xmlns:a16="http://schemas.microsoft.com/office/drawing/2014/main" id="{B928EBDE-950F-734D-B804-366D68C56A1F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6934200" y="4495800"/>
            <a:ext cx="239486" cy="2286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0</xdr:col>
      <xdr:colOff>0</xdr:colOff>
      <xdr:row>88</xdr:row>
      <xdr:rowOff>146920</xdr:rowOff>
    </xdr:from>
    <xdr:to>
      <xdr:col>10</xdr:col>
      <xdr:colOff>736600</xdr:colOff>
      <xdr:row>97</xdr:row>
      <xdr:rowOff>104636</xdr:rowOff>
    </xdr:to>
    <xdr:pic>
      <xdr:nvPicPr>
        <xdr:cNvPr id="128" name="Google Shape;347;p41" descr="A picture containing calendar&#10;&#10;Description automatically generated">
          <a:extLst>
            <a:ext uri="{FF2B5EF4-FFF2-40B4-BE49-F238E27FC236}">
              <a16:creationId xmlns:a16="http://schemas.microsoft.com/office/drawing/2014/main" id="{1A0FE6EE-BEA4-D847-B84A-032031C256C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0">
          <a:alphaModFix/>
        </a:blip>
        <a:srcRect/>
        <a:stretch/>
      </xdr:blipFill>
      <xdr:spPr>
        <a:xfrm>
          <a:off x="0" y="16910920"/>
          <a:ext cx="8991600" cy="1672216"/>
        </a:xfrm>
        <a:prstGeom prst="rect">
          <a:avLst/>
        </a:prstGeom>
        <a:solidFill>
          <a:srgbClr val="ECECEC"/>
        </a:solidFill>
        <a:ln w="9525" cap="sq" cmpd="sng">
          <a:solidFill>
            <a:schemeClr val="accent1"/>
          </a:solidFill>
          <a:prstDash val="solid"/>
          <a:miter lim="800000"/>
          <a:headEnd type="none" w="sm" len="sm"/>
          <a:tailEnd type="none" w="sm" len="sm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</xdr:spPr>
    </xdr:pic>
    <xdr:clientData/>
  </xdr:twoCellAnchor>
  <xdr:twoCellAnchor>
    <xdr:from>
      <xdr:col>1</xdr:col>
      <xdr:colOff>5950</xdr:colOff>
      <xdr:row>87</xdr:row>
      <xdr:rowOff>49433</xdr:rowOff>
    </xdr:from>
    <xdr:to>
      <xdr:col>9</xdr:col>
      <xdr:colOff>654450</xdr:colOff>
      <xdr:row>89</xdr:row>
      <xdr:rowOff>6947</xdr:rowOff>
    </xdr:to>
    <xdr:sp macro="" textlink="">
      <xdr:nvSpPr>
        <xdr:cNvPr id="129" name="Google Shape;348;p41">
          <a:extLst>
            <a:ext uri="{FF2B5EF4-FFF2-40B4-BE49-F238E27FC236}">
              <a16:creationId xmlns:a16="http://schemas.microsoft.com/office/drawing/2014/main" id="{434EB38C-2A3F-D944-B781-EF1A3D0CF7C5}"/>
            </a:ext>
          </a:extLst>
        </xdr:cNvPr>
        <xdr:cNvSpPr txBox="1"/>
      </xdr:nvSpPr>
      <xdr:spPr>
        <a:xfrm>
          <a:off x="831450" y="16622933"/>
          <a:ext cx="7252500" cy="338514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" sz="1600" b="1">
              <a:solidFill>
                <a:srgbClr val="434343"/>
              </a:solidFill>
            </a:rPr>
            <a:t>SUMMARY MATRIX OF SELECTED DATA ELEMENTS OF MLESF</a:t>
          </a:r>
          <a:endParaRPr sz="1200" b="1">
            <a:solidFill>
              <a:srgbClr val="434343"/>
            </a:solidFill>
          </a:endParaRPr>
        </a:p>
      </xdr:txBody>
    </xdr:sp>
    <xdr:clientData/>
  </xdr:twoCellAnchor>
  <xdr:twoCellAnchor>
    <xdr:from>
      <xdr:col>2</xdr:col>
      <xdr:colOff>520700</xdr:colOff>
      <xdr:row>96</xdr:row>
      <xdr:rowOff>56475</xdr:rowOff>
    </xdr:from>
    <xdr:to>
      <xdr:col>2</xdr:col>
      <xdr:colOff>749300</xdr:colOff>
      <xdr:row>97</xdr:row>
      <xdr:rowOff>46275</xdr:rowOff>
    </xdr:to>
    <xdr:sp macro="" textlink="">
      <xdr:nvSpPr>
        <xdr:cNvPr id="130" name="Google Shape;349;p41">
          <a:extLst>
            <a:ext uri="{FF2B5EF4-FFF2-40B4-BE49-F238E27FC236}">
              <a16:creationId xmlns:a16="http://schemas.microsoft.com/office/drawing/2014/main" id="{220E0F8F-D40D-AF49-A449-245FF4E1AB32}"/>
            </a:ext>
          </a:extLst>
        </xdr:cNvPr>
        <xdr:cNvSpPr/>
      </xdr:nvSpPr>
      <xdr:spPr>
        <a:xfrm>
          <a:off x="2171700" y="18344475"/>
          <a:ext cx="228600" cy="180300"/>
        </a:xfrm>
        <a:prstGeom prst="flowChartConnector">
          <a:avLst/>
        </a:prstGeom>
        <a:noFill/>
        <a:ln w="25400" cap="flat" cmpd="sng">
          <a:solidFill>
            <a:schemeClr val="accent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endParaRPr sz="18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</xdr:col>
      <xdr:colOff>616588</xdr:colOff>
      <xdr:row>96</xdr:row>
      <xdr:rowOff>69487</xdr:rowOff>
    </xdr:from>
    <xdr:to>
      <xdr:col>2</xdr:col>
      <xdr:colOff>19688</xdr:colOff>
      <xdr:row>97</xdr:row>
      <xdr:rowOff>59287</xdr:rowOff>
    </xdr:to>
    <xdr:sp macro="" textlink="">
      <xdr:nvSpPr>
        <xdr:cNvPr id="131" name="Google Shape;350;p41">
          <a:extLst>
            <a:ext uri="{FF2B5EF4-FFF2-40B4-BE49-F238E27FC236}">
              <a16:creationId xmlns:a16="http://schemas.microsoft.com/office/drawing/2014/main" id="{904B97C5-5AC6-1B4F-8A16-A42543E71F03}"/>
            </a:ext>
          </a:extLst>
        </xdr:cNvPr>
        <xdr:cNvSpPr/>
      </xdr:nvSpPr>
      <xdr:spPr>
        <a:xfrm>
          <a:off x="1442088" y="18357487"/>
          <a:ext cx="228600" cy="180300"/>
        </a:xfrm>
        <a:prstGeom prst="flowChartConnector">
          <a:avLst/>
        </a:prstGeom>
        <a:noFill/>
        <a:ln w="25400" cap="flat" cmpd="sng">
          <a:solidFill>
            <a:schemeClr val="accent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endParaRPr sz="18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3</xdr:col>
      <xdr:colOff>521976</xdr:colOff>
      <xdr:row>96</xdr:row>
      <xdr:rowOff>56475</xdr:rowOff>
    </xdr:from>
    <xdr:to>
      <xdr:col>3</xdr:col>
      <xdr:colOff>750576</xdr:colOff>
      <xdr:row>97</xdr:row>
      <xdr:rowOff>46275</xdr:rowOff>
    </xdr:to>
    <xdr:sp macro="" textlink="">
      <xdr:nvSpPr>
        <xdr:cNvPr id="132" name="Google Shape;351;p41">
          <a:extLst>
            <a:ext uri="{FF2B5EF4-FFF2-40B4-BE49-F238E27FC236}">
              <a16:creationId xmlns:a16="http://schemas.microsoft.com/office/drawing/2014/main" id="{69637D0E-A716-2D40-8C93-BCF2DF77DDB6}"/>
            </a:ext>
          </a:extLst>
        </xdr:cNvPr>
        <xdr:cNvSpPr/>
      </xdr:nvSpPr>
      <xdr:spPr>
        <a:xfrm>
          <a:off x="2998476" y="18344475"/>
          <a:ext cx="228600" cy="180300"/>
        </a:xfrm>
        <a:prstGeom prst="flowChartConnector">
          <a:avLst/>
        </a:prstGeom>
        <a:noFill/>
        <a:ln w="25400" cap="flat" cmpd="sng">
          <a:solidFill>
            <a:schemeClr val="accent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endParaRPr sz="18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10</xdr:col>
      <xdr:colOff>120200</xdr:colOff>
      <xdr:row>96</xdr:row>
      <xdr:rowOff>38591</xdr:rowOff>
    </xdr:from>
    <xdr:to>
      <xdr:col>10</xdr:col>
      <xdr:colOff>348800</xdr:colOff>
      <xdr:row>97</xdr:row>
      <xdr:rowOff>28391</xdr:rowOff>
    </xdr:to>
    <xdr:sp macro="" textlink="">
      <xdr:nvSpPr>
        <xdr:cNvPr id="133" name="Google Shape;352;p41">
          <a:extLst>
            <a:ext uri="{FF2B5EF4-FFF2-40B4-BE49-F238E27FC236}">
              <a16:creationId xmlns:a16="http://schemas.microsoft.com/office/drawing/2014/main" id="{EF878B1D-8F8C-5C4F-9739-FD68A802EFBF}"/>
            </a:ext>
          </a:extLst>
        </xdr:cNvPr>
        <xdr:cNvSpPr/>
      </xdr:nvSpPr>
      <xdr:spPr>
        <a:xfrm>
          <a:off x="8375200" y="18326591"/>
          <a:ext cx="228600" cy="180300"/>
        </a:xfrm>
        <a:prstGeom prst="flowChartConnector">
          <a:avLst/>
        </a:prstGeom>
        <a:noFill/>
        <a:ln w="25400" cap="flat" cmpd="sng">
          <a:solidFill>
            <a:schemeClr val="accent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endParaRPr sz="18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18</xdr:col>
      <xdr:colOff>0</xdr:colOff>
      <xdr:row>58</xdr:row>
      <xdr:rowOff>0</xdr:rowOff>
    </xdr:from>
    <xdr:to>
      <xdr:col>21</xdr:col>
      <xdr:colOff>800100</xdr:colOff>
      <xdr:row>62</xdr:row>
      <xdr:rowOff>50800</xdr:rowOff>
    </xdr:to>
    <xdr:sp macro="" textlink="">
      <xdr:nvSpPr>
        <xdr:cNvPr id="96" name="TextBox 23">
          <a:extLst>
            <a:ext uri="{FF2B5EF4-FFF2-40B4-BE49-F238E27FC236}">
              <a16:creationId xmlns:a16="http://schemas.microsoft.com/office/drawing/2014/main" id="{E4175254-E33E-4044-B38F-A55866A1B0C9}"/>
            </a:ext>
          </a:extLst>
        </xdr:cNvPr>
        <xdr:cNvSpPr txBox="1"/>
      </xdr:nvSpPr>
      <xdr:spPr>
        <a:xfrm>
          <a:off x="14859000" y="12865100"/>
          <a:ext cx="3276600" cy="8636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r>
            <a:rPr lang="en-US" sz="1100"/>
            <a:t>Cabled/Non-Cabled TV=Television</a:t>
          </a:r>
        </a:p>
        <a:p>
          <a:r>
            <a:rPr lang="en-US" sz="1100"/>
            <a:t>Basic/Smartphone = Cellular Phone</a:t>
          </a:r>
        </a:p>
        <a:p>
          <a:r>
            <a:rPr lang="en-US" sz="1100"/>
            <a:t>Desktop/Laptop = Desktop/Laptop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5CE20-3C8B-5547-A834-54F8C704A461}">
  <sheetPr>
    <tabColor rgb="FFC00000"/>
  </sheetPr>
  <dimension ref="A1:H147"/>
  <sheetViews>
    <sheetView showGridLines="0" tabSelected="1" workbookViewId="0">
      <selection activeCell="F25" sqref="F25"/>
    </sheetView>
  </sheetViews>
  <sheetFormatPr baseColWidth="10" defaultColWidth="0" defaultRowHeight="15" zeroHeight="1"/>
  <cols>
    <col min="1" max="1" width="4.5" style="35" customWidth="1"/>
    <col min="2" max="2" width="10.83203125" style="35" customWidth="1"/>
    <col min="3" max="3" width="31" style="35" customWidth="1"/>
    <col min="4" max="4" width="22.83203125" style="35" customWidth="1"/>
    <col min="5" max="5" width="10.83203125" style="35" customWidth="1"/>
    <col min="6" max="6" width="14.83203125" style="35" customWidth="1"/>
    <col min="7" max="7" width="36.5" style="35" customWidth="1"/>
    <col min="8" max="8" width="10.83203125" style="35" customWidth="1"/>
    <col min="9" max="16384" width="10.83203125" style="35" hidden="1"/>
  </cols>
  <sheetData>
    <row r="1" spans="1:7" ht="32" customHeight="1">
      <c r="A1" s="134" t="s">
        <v>172</v>
      </c>
      <c r="B1" s="135"/>
      <c r="C1" s="135"/>
      <c r="D1" s="135"/>
      <c r="E1" s="135" t="s">
        <v>174</v>
      </c>
      <c r="F1" s="135"/>
      <c r="G1" s="136"/>
    </row>
    <row r="2" spans="1:7" ht="24">
      <c r="A2" s="36"/>
      <c r="B2" s="37" t="s">
        <v>173</v>
      </c>
      <c r="C2" s="38"/>
      <c r="D2" s="38"/>
      <c r="E2" s="39" t="s">
        <v>231</v>
      </c>
      <c r="F2" s="40"/>
      <c r="G2" s="41"/>
    </row>
    <row r="3" spans="1:7" ht="24">
      <c r="A3" s="36"/>
      <c r="B3" s="119" t="s">
        <v>305</v>
      </c>
      <c r="C3" s="38"/>
      <c r="D3" s="38"/>
      <c r="E3" s="39" t="s">
        <v>306</v>
      </c>
      <c r="F3" s="40"/>
      <c r="G3" s="41"/>
    </row>
    <row r="4" spans="1:7" ht="24">
      <c r="A4" s="42"/>
      <c r="B4" s="43" t="s">
        <v>179</v>
      </c>
      <c r="C4" s="44"/>
      <c r="D4" s="44"/>
      <c r="E4" s="137"/>
      <c r="F4" s="137"/>
      <c r="G4" s="138"/>
    </row>
    <row r="5" spans="1:7" ht="24">
      <c r="A5" s="36"/>
      <c r="B5" s="38"/>
      <c r="C5" s="38" t="str">
        <f>IF('Grade 7_Sec1'!$F$4="","Grade 7 - Section 1",'Grade 7_Sec1'!$F$4)</f>
        <v>Grade 7 - Section 1</v>
      </c>
      <c r="D5" s="38" t="s">
        <v>178</v>
      </c>
      <c r="E5" s="40"/>
      <c r="F5" s="34" t="str">
        <f>IF('Grade 7_Sec1'!$I$4="","Grade 7 Section 1 MLESF Summary",'Grade 7_Sec1'!$I$4&amp;" MLSEF Summary")</f>
        <v>Grade 7 Section 1 MLESF Summary</v>
      </c>
      <c r="G5" s="46"/>
    </row>
    <row r="6" spans="1:7" ht="24">
      <c r="A6" s="36"/>
      <c r="B6" s="38"/>
      <c r="C6" s="38" t="str">
        <f>IF('Grade 7_Sec2'!$F$4="","Grade 7 - Section 2",'Grade 7_Sec2'!$F$4)</f>
        <v>Grade 7 - Section 2</v>
      </c>
      <c r="D6" s="38" t="s">
        <v>178</v>
      </c>
      <c r="E6" s="40"/>
      <c r="F6" s="34" t="str">
        <f>IF('Grade 7_Sec2'!$I$4="","Grade 7 Section 2 MLESF Summary",'Grade 7_Sec2'!$I$4&amp;" MLSEF Summary")</f>
        <v>Grade 7 Section 2 MLESF Summary</v>
      </c>
      <c r="G6" s="46"/>
    </row>
    <row r="7" spans="1:7" ht="24">
      <c r="A7" s="36"/>
      <c r="B7" s="38"/>
      <c r="C7" s="38" t="str">
        <f>IF('Grade 7_Sec3'!$F$4="","Grade 7 - Section 3",'Grade 7_Sec3'!$F$4)</f>
        <v>Grade 7 - Section 3</v>
      </c>
      <c r="D7" s="38" t="s">
        <v>178</v>
      </c>
      <c r="E7" s="40"/>
      <c r="F7" s="34" t="str">
        <f>IF('Grade 7_Sec3'!$I$4="","Grade 7 Section 3 MLESF Summary",'Grade 7_Sec3'!$I$4&amp;" MLSEF Summary")</f>
        <v>Grade 7 Section 3 MLESF Summary</v>
      </c>
      <c r="G7" s="46"/>
    </row>
    <row r="8" spans="1:7" ht="24">
      <c r="A8" s="36"/>
      <c r="B8" s="38"/>
      <c r="C8" s="38" t="str">
        <f>IF('Grade 7_Sec4'!$F$4="","Grade 7 - Section 4",'Grade 7_Sec4'!$F$4)</f>
        <v>Grade 7 - Section 4</v>
      </c>
      <c r="D8" s="38" t="s">
        <v>178</v>
      </c>
      <c r="E8" s="40"/>
      <c r="F8" s="34" t="str">
        <f>IF('Grade 7_Sec4'!$I$4="","Grade 7 Section 4 MLESF Summary",'Grade 7_Sec4'!$I$4&amp;" MLSEF Summary")</f>
        <v>Grade 7 Section 4 MLESF Summary</v>
      </c>
      <c r="G8" s="46"/>
    </row>
    <row r="9" spans="1:7" ht="24">
      <c r="A9" s="36"/>
      <c r="B9" s="38"/>
      <c r="C9" s="38" t="str">
        <f>IF('Grade 7_Sec5'!$F$4="","Grade 7 - Section 5",'Grade 7_Sec5'!$F$4)</f>
        <v>Grade 7 - Section 5</v>
      </c>
      <c r="D9" s="38" t="s">
        <v>178</v>
      </c>
      <c r="E9" s="40"/>
      <c r="F9" s="34" t="str">
        <f>IF('Grade 7_Sec5'!$I$4="","Grade 7 Section 5 MLESF Summary",'Grade 7_Sec5'!$I$4&amp;" MLSEF Summary")</f>
        <v>Grade 7 Section 5 MLESF Summary</v>
      </c>
      <c r="G9" s="46"/>
    </row>
    <row r="10" spans="1:7" ht="24">
      <c r="A10" s="42"/>
      <c r="B10" s="44"/>
      <c r="C10" s="44" t="str">
        <f>IF('Grade 8_Sec1'!$F$4="","Grade 8 - Section 1",'Grade 8_Sec1'!$F$4)</f>
        <v>Grade 8 - Section 1</v>
      </c>
      <c r="D10" s="44" t="s">
        <v>178</v>
      </c>
      <c r="E10" s="47"/>
      <c r="F10" s="57" t="str">
        <f>IF('Grade 8_Sec1'!$I$4="","Grade 8 Section 1 MLESF Summary",'Grade 8_Sec1'!$I$4&amp;" MLSEF Summary")</f>
        <v>Grade 8 Section 1 MLESF Summary</v>
      </c>
      <c r="G10" s="48"/>
    </row>
    <row r="11" spans="1:7" ht="24">
      <c r="A11" s="42"/>
      <c r="B11" s="44"/>
      <c r="C11" s="44" t="str">
        <f>IF('Grade 8_Sec2'!$F$4="","Grade 8 - Section 2",'Grade 8_Sec1'!$F$4)</f>
        <v>Grade 8 - Section 2</v>
      </c>
      <c r="D11" s="44" t="s">
        <v>178</v>
      </c>
      <c r="E11" s="47"/>
      <c r="F11" s="57" t="str">
        <f>IF('Grade 8_Sec2'!$I$4="","Grade 8 Section 2 MLESF Summary",'Grade 8_Sec2'!$I$4&amp;" MLSEF Summary")</f>
        <v>Grade 8 Section 2 MLESF Summary</v>
      </c>
      <c r="G11" s="48"/>
    </row>
    <row r="12" spans="1:7" ht="24">
      <c r="A12" s="42"/>
      <c r="B12" s="44"/>
      <c r="C12" s="44" t="str">
        <f>IF('Grade 8_Sec3'!$F$4="","Grade 8 - Section 3",'Grade 8_Sec3'!$F$4)</f>
        <v>Grade 8 - Section 3</v>
      </c>
      <c r="D12" s="44" t="s">
        <v>178</v>
      </c>
      <c r="E12" s="47"/>
      <c r="F12" s="57" t="str">
        <f>IF('Grade 8_Sec3'!$I$4="","Grade 8 Section 3 MLESF Summary",'Grade 8_Sec3'!$I$4&amp;" MLSEF Summary")</f>
        <v>Grade 8 Section 3 MLESF Summary</v>
      </c>
      <c r="G12" s="48"/>
    </row>
    <row r="13" spans="1:7" ht="24">
      <c r="A13" s="42"/>
      <c r="B13" s="44"/>
      <c r="C13" s="44" t="str">
        <f>IF('Grade 8_Sec4'!$F$4="","Grade 8 - Section 4",'Grade 8_Sec4'!$F$4)</f>
        <v>Grade 8 - Section 4</v>
      </c>
      <c r="D13" s="44" t="s">
        <v>178</v>
      </c>
      <c r="E13" s="47"/>
      <c r="F13" s="57" t="str">
        <f>IF('Grade 8_Sec4'!$I$4="","Grade 8 Section 4 MLESF Summary",'Grade 8_Sec4'!$I$4&amp;" MLSEF Summary")</f>
        <v>Grade 8 Section 4 MLESF Summary</v>
      </c>
      <c r="G13" s="48"/>
    </row>
    <row r="14" spans="1:7" ht="24">
      <c r="A14" s="42"/>
      <c r="B14" s="44"/>
      <c r="C14" s="44" t="str">
        <f>IF('Grade 8_Sec5'!$F$4="","Grade 8 - Section 5",'Grade 8_Sec5'!$F$4)</f>
        <v>Grade 8 - Section 5</v>
      </c>
      <c r="D14" s="44" t="s">
        <v>178</v>
      </c>
      <c r="E14" s="47"/>
      <c r="F14" s="57" t="str">
        <f>IF('Grade 8_Sec5'!$I$4="","Grade 8 Section 5 MLESF Summary",'Grade 8_Sec5'!$I$4&amp;" MLSEF Summary")</f>
        <v>Grade 8 Section 5 MLESF Summary</v>
      </c>
      <c r="G14" s="48"/>
    </row>
    <row r="15" spans="1:7" ht="24">
      <c r="A15" s="36"/>
      <c r="B15" s="38"/>
      <c r="C15" s="38" t="str">
        <f>IF('Grade 9_Sec1'!$F$4="","Grade 9 - Section 1",'Grade 9_Sec1'!$F$4)</f>
        <v>Grade 9 - Section 1</v>
      </c>
      <c r="D15" s="38" t="s">
        <v>178</v>
      </c>
      <c r="E15" s="40"/>
      <c r="F15" s="34" t="str">
        <f>IF('Grade 9_Sec1'!$I$4="","Grade 9 Section 1 MLESF Summary",'Grade 9_Sec1'!$I$4&amp;" MLSEF Summary")</f>
        <v>Grade 9 Section 1 MLESF Summary</v>
      </c>
      <c r="G15" s="46"/>
    </row>
    <row r="16" spans="1:7" ht="24">
      <c r="A16" s="36"/>
      <c r="B16" s="38"/>
      <c r="C16" s="38" t="str">
        <f>IF('Grade 9_Sec2'!$F$4="","Grade 9 - Section 2",'Grade 9_Sec2'!$F$4)</f>
        <v>Grade 9 - Section 2</v>
      </c>
      <c r="D16" s="38" t="s">
        <v>178</v>
      </c>
      <c r="E16" s="40"/>
      <c r="F16" s="34" t="str">
        <f>IF('Grade 9_Sec2'!$I$4="","Grade 9 Section 2 MLESF Summary",'Grade 9_Sec2'!$I$4&amp;" MLSEF Summary")</f>
        <v>Grade 9 Section 2 MLESF Summary</v>
      </c>
      <c r="G16" s="46"/>
    </row>
    <row r="17" spans="1:8" ht="24">
      <c r="A17" s="36"/>
      <c r="B17" s="38"/>
      <c r="C17" s="38" t="str">
        <f>IF('Grade 9_Sec3'!$F$4="","Grade 9 - Section 3",'Grade 9_Sec3'!$F$4)</f>
        <v>Grade 9 - Section 3</v>
      </c>
      <c r="D17" s="38" t="s">
        <v>178</v>
      </c>
      <c r="E17" s="40"/>
      <c r="F17" s="34" t="str">
        <f>IF('Grade 9_Sec3'!$I$4="","Grade 9 Section 3 MLESF Summary",'Grade 9_Sec3'!$I$4&amp;" MLSEF Summary")</f>
        <v>Grade 9 Section 3 MLESF Summary</v>
      </c>
      <c r="G17" s="46"/>
    </row>
    <row r="18" spans="1:8" ht="24">
      <c r="A18" s="36"/>
      <c r="B18" s="38"/>
      <c r="C18" s="38" t="str">
        <f>IF('Grade 9_Sec4'!$F$4="","Grade 9 - Section 4",'Grade 9_Sec4'!$F$4)</f>
        <v>Grade 9 - Section 4</v>
      </c>
      <c r="D18" s="38" t="s">
        <v>178</v>
      </c>
      <c r="E18" s="40"/>
      <c r="F18" s="34" t="str">
        <f>IF('Grade 9_Sec4'!$I$4="","Grade 9 Section 4 MLESF Summary",'Grade 9_Sec4'!$I$4&amp;" MLSEF Summary")</f>
        <v>Grade 9 Section 4 MLESF Summary</v>
      </c>
      <c r="G18" s="46"/>
      <c r="H18" s="49"/>
    </row>
    <row r="19" spans="1:8" ht="24">
      <c r="A19" s="36"/>
      <c r="B19" s="38"/>
      <c r="C19" s="38" t="str">
        <f>IF('Grade 9_Sec5'!$F$4="","Grade 9 - Section 5",'Grade 9_Sec5'!$F$4)</f>
        <v>Grade 9 - Section 5</v>
      </c>
      <c r="D19" s="38" t="s">
        <v>178</v>
      </c>
      <c r="E19" s="40"/>
      <c r="F19" s="34" t="str">
        <f>IF('Grade 9_Sec5'!$I$4="","Grade 9 Section 5 MLESF Summary",'Grade 9_Sec5'!$I$4&amp;" MLSEF Summary")</f>
        <v>Grade 9 Section 5 MLESF Summary</v>
      </c>
      <c r="G19" s="46"/>
      <c r="H19" s="49"/>
    </row>
    <row r="20" spans="1:8" ht="24">
      <c r="A20" s="42"/>
      <c r="B20" s="44"/>
      <c r="C20" s="44" t="str">
        <f>IF('Grade 10_Sec1'!$F$4="","Grade 10 - Section 1",'Grade 10_Sec1'!$F$4)</f>
        <v>Grade 10 - Section 1</v>
      </c>
      <c r="D20" s="44" t="s">
        <v>178</v>
      </c>
      <c r="E20" s="47"/>
      <c r="F20" s="57" t="str">
        <f>IF('Grade 10_Sec1'!$I$4="","Grade 10 Section 1 MLESF Summary",'Grade 10_Sec1'!$I$4&amp;" MLSEF Summary")</f>
        <v>Grade 10 Section 1 MLESF Summary</v>
      </c>
      <c r="G20" s="50"/>
    </row>
    <row r="21" spans="1:8" ht="24">
      <c r="A21" s="42"/>
      <c r="B21" s="44"/>
      <c r="C21" s="44" t="str">
        <f>IF('Grade 10_Sec2'!$F$4="","Grade 10 - Section 2",'Grade 10_Sec2'!$F$4)</f>
        <v>Grade 10 - Section 2</v>
      </c>
      <c r="D21" s="44" t="s">
        <v>178</v>
      </c>
      <c r="E21" s="47"/>
      <c r="F21" s="57" t="str">
        <f>IF('Grade 10_Sec2'!$I$4="","Grade 10 Section 2 MLESF Summary",'Grade 10_Sec2'!$I$4&amp;" MLSEF Summary")</f>
        <v>Grade 10 Section 2 MLESF Summary</v>
      </c>
      <c r="G21" s="50"/>
    </row>
    <row r="22" spans="1:8" ht="24">
      <c r="A22" s="42"/>
      <c r="B22" s="44"/>
      <c r="C22" s="44" t="str">
        <f>IF('Grade 10_Sec3'!$F$4="","Grade 10 - Section 3",'Grade 10_Sec3'!$F$4)</f>
        <v>Grade 10 - Section 3</v>
      </c>
      <c r="D22" s="44" t="s">
        <v>178</v>
      </c>
      <c r="E22" s="47"/>
      <c r="F22" s="57" t="str">
        <f>IF('Grade 10_Sec3'!$I$4="","Grade 10 Section 3 MLESF Summary",'Grade 10_Sec3'!$I$4&amp;" MLSEF Summary")</f>
        <v>Grade 10 Section 3 MLESF Summary</v>
      </c>
      <c r="G22" s="50"/>
    </row>
    <row r="23" spans="1:8" ht="24">
      <c r="A23" s="42"/>
      <c r="B23" s="44"/>
      <c r="C23" s="44" t="str">
        <f>IF('Grade 10_Sec4'!$F$4="","Grade 10 - Section 4",'Grade 10_Sec4'!$F$4)</f>
        <v>Grade 10 - Section 4</v>
      </c>
      <c r="D23" s="44" t="s">
        <v>178</v>
      </c>
      <c r="E23" s="47"/>
      <c r="F23" s="57" t="str">
        <f>IF('Grade 10_Sec4'!$I$4="","Grade 10 Section 4 MLESF Summary",'Grade 10_Sec4'!$I$4&amp;" MLSEF Summary")</f>
        <v>Grade 10 Section 4 MLESF Summary</v>
      </c>
      <c r="G23" s="50"/>
    </row>
    <row r="24" spans="1:8" ht="24">
      <c r="A24" s="42"/>
      <c r="B24" s="44"/>
      <c r="C24" s="44" t="str">
        <f>IF('Grade 10_Sec5'!$F$4="","Grade 10 - Section 5",'Grade 10_Sec5'!$F$4)</f>
        <v>Grade 10 - Section 5</v>
      </c>
      <c r="D24" s="44" t="s">
        <v>178</v>
      </c>
      <c r="E24" s="47"/>
      <c r="F24" s="57" t="str">
        <f>IF('Grade 10_Sec5'!$I$4="","Grade 10 Section 5 MLESF Summary",'Grade 10_Sec5'!$I$4&amp;" MLSEF Summary")</f>
        <v>Grade 10 Section 5 MLESF Summary</v>
      </c>
      <c r="G24" s="50"/>
    </row>
    <row r="25" spans="1:8" ht="24">
      <c r="A25" s="36"/>
      <c r="B25" s="38"/>
      <c r="C25" s="38" t="str">
        <f>IF('Grade 9_Sec5'!$F$4="","NonGraded",#REF!)</f>
        <v>NonGraded</v>
      </c>
      <c r="D25" s="38" t="s">
        <v>178</v>
      </c>
      <c r="E25" s="40"/>
      <c r="F25" s="45" t="str">
        <f>IF(NonGraded!$I$4="","NonGraded MLESF Summary",NonGraded!$I$4&amp;" MLSEF Summary")</f>
        <v>NonGraded MLESF Summary</v>
      </c>
      <c r="G25" s="51"/>
    </row>
    <row r="26" spans="1:8" ht="24">
      <c r="A26" s="58"/>
      <c r="B26" s="59"/>
      <c r="C26" s="59"/>
      <c r="D26" s="59"/>
      <c r="E26" s="59"/>
      <c r="F26" s="59"/>
      <c r="G26" s="60"/>
    </row>
    <row r="27" spans="1:8"/>
    <row r="53" spans="2:3" ht="16" hidden="1">
      <c r="B53" s="52" t="s">
        <v>111</v>
      </c>
      <c r="C53" s="53"/>
    </row>
    <row r="54" spans="2:3" ht="16" hidden="1">
      <c r="B54" s="54"/>
      <c r="C54" s="55" t="s">
        <v>181</v>
      </c>
    </row>
    <row r="55" spans="2:3" ht="16" hidden="1">
      <c r="B55" s="54"/>
      <c r="C55" s="55" t="s">
        <v>171</v>
      </c>
    </row>
    <row r="56" spans="2:3" ht="16" hidden="1">
      <c r="B56" s="54"/>
      <c r="C56" s="55" t="s">
        <v>112</v>
      </c>
    </row>
    <row r="57" spans="2:3" ht="16" hidden="1">
      <c r="B57" s="53"/>
      <c r="C57" s="53"/>
    </row>
    <row r="58" spans="2:3" ht="16" hidden="1">
      <c r="B58" s="53"/>
      <c r="C58" s="56" t="s">
        <v>149</v>
      </c>
    </row>
    <row r="59" spans="2:3" ht="16" hidden="1">
      <c r="B59" s="53"/>
      <c r="C59" s="53" t="s">
        <v>152</v>
      </c>
    </row>
    <row r="60" spans="2:3" ht="16" hidden="1">
      <c r="B60" s="53"/>
      <c r="C60" s="53" t="s">
        <v>153</v>
      </c>
    </row>
    <row r="61" spans="2:3" ht="16" hidden="1">
      <c r="B61" s="53"/>
      <c r="C61" s="53" t="s">
        <v>147</v>
      </c>
    </row>
    <row r="62" spans="2:3" ht="16" hidden="1">
      <c r="B62" s="53"/>
      <c r="C62" s="53"/>
    </row>
    <row r="63" spans="2:3" ht="16" hidden="1">
      <c r="B63" s="53"/>
      <c r="C63" s="56" t="s">
        <v>154</v>
      </c>
    </row>
    <row r="64" spans="2:3" ht="16" hidden="1">
      <c r="B64" s="53"/>
      <c r="C64" s="53" t="s">
        <v>155</v>
      </c>
    </row>
    <row r="65" spans="2:3" ht="16" hidden="1">
      <c r="B65" s="53"/>
      <c r="C65" s="53" t="s">
        <v>156</v>
      </c>
    </row>
    <row r="66" spans="2:3" ht="16" hidden="1">
      <c r="B66" s="53"/>
      <c r="C66" s="53" t="s">
        <v>157</v>
      </c>
    </row>
    <row r="67" spans="2:3" ht="16" hidden="1">
      <c r="B67" s="53"/>
      <c r="C67" s="53"/>
    </row>
    <row r="68" spans="2:3" ht="16" hidden="1">
      <c r="B68" s="53"/>
      <c r="C68" s="56" t="s">
        <v>158</v>
      </c>
    </row>
    <row r="69" spans="2:3" ht="16" hidden="1">
      <c r="B69" s="53"/>
      <c r="C69" s="53" t="s">
        <v>159</v>
      </c>
    </row>
    <row r="70" spans="2:3" ht="16" hidden="1">
      <c r="B70" s="53"/>
      <c r="C70" s="53" t="s">
        <v>160</v>
      </c>
    </row>
    <row r="71" spans="2:3" ht="16" hidden="1">
      <c r="B71" s="53"/>
      <c r="C71" s="53" t="s">
        <v>161</v>
      </c>
    </row>
    <row r="73" spans="2:3" ht="16" hidden="1">
      <c r="C73" s="56" t="s">
        <v>162</v>
      </c>
    </row>
    <row r="74" spans="2:3" ht="16" hidden="1">
      <c r="C74" s="53" t="s">
        <v>322</v>
      </c>
    </row>
    <row r="75" spans="2:3" ht="16" hidden="1">
      <c r="C75" s="53" t="s">
        <v>163</v>
      </c>
    </row>
    <row r="76" spans="2:3" ht="16" hidden="1">
      <c r="C76" s="53" t="s">
        <v>164</v>
      </c>
    </row>
    <row r="78" spans="2:3" hidden="1">
      <c r="C78" s="130" t="s">
        <v>324</v>
      </c>
    </row>
    <row r="79" spans="2:3" hidden="1">
      <c r="C79" s="35" t="s">
        <v>325</v>
      </c>
    </row>
    <row r="80" spans="2:3" hidden="1">
      <c r="C80" s="35" t="s">
        <v>326</v>
      </c>
    </row>
    <row r="81" spans="2:3" hidden="1">
      <c r="C81" s="35" t="s">
        <v>327</v>
      </c>
    </row>
    <row r="82" spans="2:3" hidden="1">
      <c r="C82" s="35" t="s">
        <v>328</v>
      </c>
    </row>
    <row r="83" spans="2:3" hidden="1">
      <c r="C83" s="35" t="s">
        <v>329</v>
      </c>
    </row>
    <row r="85" spans="2:3" ht="16" hidden="1">
      <c r="B85" s="52" t="s">
        <v>182</v>
      </c>
      <c r="C85" s="53"/>
    </row>
    <row r="86" spans="2:3" ht="16" hidden="1">
      <c r="B86" s="54"/>
      <c r="C86" s="55" t="s">
        <v>183</v>
      </c>
    </row>
    <row r="87" spans="2:3" ht="16" hidden="1">
      <c r="B87" s="54"/>
      <c r="C87" s="55" t="s">
        <v>184</v>
      </c>
    </row>
    <row r="88" spans="2:3" ht="16" hidden="1">
      <c r="B88" s="54"/>
      <c r="C88" s="55" t="s">
        <v>185</v>
      </c>
    </row>
    <row r="89" spans="2:3" ht="16" hidden="1">
      <c r="B89" s="53"/>
      <c r="C89" s="53"/>
    </row>
    <row r="90" spans="2:3" ht="16" hidden="1">
      <c r="B90" s="53"/>
      <c r="C90" s="56" t="s">
        <v>186</v>
      </c>
    </row>
    <row r="91" spans="2:3" ht="16" hidden="1">
      <c r="B91" s="53"/>
      <c r="C91" s="53" t="s">
        <v>187</v>
      </c>
    </row>
    <row r="92" spans="2:3" ht="16" hidden="1">
      <c r="B92" s="53"/>
      <c r="C92" s="53" t="s">
        <v>188</v>
      </c>
    </row>
    <row r="93" spans="2:3" ht="16" hidden="1">
      <c r="B93" s="53"/>
      <c r="C93" s="53" t="s">
        <v>217</v>
      </c>
    </row>
    <row r="94" spans="2:3" ht="16" hidden="1">
      <c r="B94" s="53"/>
      <c r="C94" s="53"/>
    </row>
    <row r="95" spans="2:3" ht="16" hidden="1">
      <c r="B95" s="53"/>
      <c r="C95" s="56" t="s">
        <v>189</v>
      </c>
    </row>
    <row r="96" spans="2:3" ht="16" hidden="1">
      <c r="B96" s="53"/>
      <c r="C96" s="53" t="s">
        <v>190</v>
      </c>
    </row>
    <row r="97" spans="2:3" ht="16" hidden="1">
      <c r="B97" s="53"/>
      <c r="C97" s="53" t="s">
        <v>191</v>
      </c>
    </row>
    <row r="98" spans="2:3" ht="16" hidden="1">
      <c r="B98" s="53"/>
      <c r="C98" s="53" t="s">
        <v>192</v>
      </c>
    </row>
    <row r="99" spans="2:3" ht="16" hidden="1">
      <c r="B99" s="53"/>
      <c r="C99" s="53"/>
    </row>
    <row r="100" spans="2:3" ht="16" hidden="1">
      <c r="B100" s="53"/>
      <c r="C100" s="56" t="s">
        <v>193</v>
      </c>
    </row>
    <row r="101" spans="2:3" ht="16" hidden="1">
      <c r="B101" s="53"/>
      <c r="C101" s="53" t="s">
        <v>194</v>
      </c>
    </row>
    <row r="102" spans="2:3" ht="16" hidden="1">
      <c r="B102" s="53"/>
      <c r="C102" s="53" t="s">
        <v>191</v>
      </c>
    </row>
    <row r="103" spans="2:3" ht="16" hidden="1">
      <c r="B103" s="53"/>
      <c r="C103" s="53" t="s">
        <v>195</v>
      </c>
    </row>
    <row r="105" spans="2:3" ht="16" hidden="1">
      <c r="C105" s="56" t="s">
        <v>196</v>
      </c>
    </row>
    <row r="106" spans="2:3" ht="16" hidden="1">
      <c r="C106" s="53" t="s">
        <v>197</v>
      </c>
    </row>
    <row r="107" spans="2:3" ht="16" hidden="1">
      <c r="C107" s="53" t="s">
        <v>198</v>
      </c>
    </row>
    <row r="108" spans="2:3" ht="16" hidden="1">
      <c r="C108" s="53" t="s">
        <v>199</v>
      </c>
    </row>
    <row r="110" spans="2:3" hidden="1">
      <c r="C110" s="130" t="s">
        <v>330</v>
      </c>
    </row>
    <row r="111" spans="2:3" hidden="1">
      <c r="C111" s="35" t="s">
        <v>331</v>
      </c>
    </row>
    <row r="112" spans="2:3" hidden="1">
      <c r="C112" s="35" t="s">
        <v>332</v>
      </c>
    </row>
    <row r="113" spans="2:3" hidden="1">
      <c r="C113" s="35" t="s">
        <v>333</v>
      </c>
    </row>
    <row r="114" spans="2:3" hidden="1">
      <c r="C114" s="35" t="s">
        <v>334</v>
      </c>
    </row>
    <row r="115" spans="2:3" hidden="1">
      <c r="C115" s="35" t="s">
        <v>335</v>
      </c>
    </row>
    <row r="117" spans="2:3" ht="16" hidden="1">
      <c r="B117" s="52" t="s">
        <v>200</v>
      </c>
      <c r="C117" s="53"/>
    </row>
    <row r="118" spans="2:3" ht="16" hidden="1">
      <c r="B118" s="52"/>
      <c r="C118" s="53" t="s">
        <v>201</v>
      </c>
    </row>
    <row r="119" spans="2:3" ht="16" hidden="1">
      <c r="B119" s="53"/>
      <c r="C119" s="55" t="s">
        <v>202</v>
      </c>
    </row>
    <row r="120" spans="2:3" ht="16" hidden="1">
      <c r="B120" s="54"/>
      <c r="C120" s="55" t="s">
        <v>203</v>
      </c>
    </row>
    <row r="121" spans="2:3" ht="16" hidden="1">
      <c r="B121" s="53"/>
      <c r="C121" s="53"/>
    </row>
    <row r="122" spans="2:3" ht="16" hidden="1">
      <c r="B122" s="53"/>
      <c r="C122" s="56" t="s">
        <v>204</v>
      </c>
    </row>
    <row r="123" spans="2:3" ht="16" hidden="1">
      <c r="B123" s="53"/>
      <c r="C123" s="53" t="s">
        <v>218</v>
      </c>
    </row>
    <row r="124" spans="2:3" ht="16" hidden="1">
      <c r="B124" s="53"/>
      <c r="C124" s="53" t="s">
        <v>205</v>
      </c>
    </row>
    <row r="125" spans="2:3" ht="16" hidden="1">
      <c r="B125" s="53"/>
      <c r="C125" s="53" t="s">
        <v>206</v>
      </c>
    </row>
    <row r="126" spans="2:3" ht="16" hidden="1">
      <c r="B126" s="53"/>
      <c r="C126" s="53"/>
    </row>
    <row r="127" spans="2:3" ht="16" hidden="1">
      <c r="B127" s="53"/>
      <c r="C127" s="56" t="s">
        <v>207</v>
      </c>
    </row>
    <row r="128" spans="2:3" ht="16" hidden="1">
      <c r="B128" s="53"/>
      <c r="C128" s="53" t="s">
        <v>208</v>
      </c>
    </row>
    <row r="129" spans="2:3" ht="16" hidden="1">
      <c r="B129" s="53"/>
      <c r="C129" s="53" t="s">
        <v>209</v>
      </c>
    </row>
    <row r="130" spans="2:3" ht="16" hidden="1">
      <c r="B130" s="53"/>
      <c r="C130" s="53" t="s">
        <v>210</v>
      </c>
    </row>
    <row r="131" spans="2:3" ht="16" hidden="1">
      <c r="B131" s="53"/>
      <c r="C131" s="53"/>
    </row>
    <row r="132" spans="2:3" ht="16" hidden="1">
      <c r="B132" s="53"/>
      <c r="C132" s="56" t="s">
        <v>193</v>
      </c>
    </row>
    <row r="133" spans="2:3" ht="16" hidden="1">
      <c r="B133" s="53"/>
      <c r="C133" s="53" t="s">
        <v>211</v>
      </c>
    </row>
    <row r="134" spans="2:3" ht="16" hidden="1">
      <c r="B134" s="53"/>
      <c r="C134" s="53" t="s">
        <v>212</v>
      </c>
    </row>
    <row r="135" spans="2:3" ht="16" hidden="1">
      <c r="B135" s="53"/>
      <c r="C135" s="53" t="s">
        <v>213</v>
      </c>
    </row>
    <row r="137" spans="2:3" ht="16" hidden="1">
      <c r="C137" s="56" t="s">
        <v>196</v>
      </c>
    </row>
    <row r="138" spans="2:3" ht="16" hidden="1">
      <c r="C138" s="53" t="s">
        <v>214</v>
      </c>
    </row>
    <row r="139" spans="2:3" ht="16" hidden="1">
      <c r="C139" s="53" t="s">
        <v>215</v>
      </c>
    </row>
    <row r="140" spans="2:3" ht="16" hidden="1">
      <c r="C140" s="53" t="s">
        <v>216</v>
      </c>
    </row>
    <row r="142" spans="2:3" hidden="1">
      <c r="C142" s="130" t="s">
        <v>336</v>
      </c>
    </row>
    <row r="143" spans="2:3" hidden="1">
      <c r="C143" s="35" t="s">
        <v>337</v>
      </c>
    </row>
    <row r="144" spans="2:3" hidden="1">
      <c r="C144" s="35" t="s">
        <v>338</v>
      </c>
    </row>
    <row r="145" spans="3:3" hidden="1">
      <c r="C145" s="35" t="s">
        <v>339</v>
      </c>
    </row>
    <row r="146" spans="3:3" hidden="1">
      <c r="C146" s="35" t="s">
        <v>340</v>
      </c>
    </row>
    <row r="147" spans="3:3" hidden="1">
      <c r="C147" s="35" t="s">
        <v>341</v>
      </c>
    </row>
  </sheetData>
  <sheetProtection sheet="1" objects="1" scenarios="1"/>
  <mergeCells count="3">
    <mergeCell ref="A1:D1"/>
    <mergeCell ref="E1:G1"/>
    <mergeCell ref="E4:G4"/>
  </mergeCells>
  <phoneticPr fontId="16" type="noConversion"/>
  <hyperlinks>
    <hyperlink ref="E2" location="'Summary Matrix MLESF (SEFP)'!A1" display="Summary Matrix MLSEF (GLEC)" xr:uid="{448EA036-B7B4-4E4E-BE74-1B6216B2CBB8}"/>
    <hyperlink ref="F25" location="NonGraded!A1" display="NonGraded!A1" xr:uid="{5D2C7D53-801C-1C4A-9893-2417CAD3EF1B}"/>
    <hyperlink ref="F5" location="'Grade 7_Sec1'!A1" display="'Grade 7_Sec1'!A1" xr:uid="{A9A57D4B-2310-3748-A5E1-6F058A5E3420}"/>
    <hyperlink ref="F6" location="'Grade 7_Sec2'!A1" display="'Grade 7_Sec2'!A1" xr:uid="{D83CBA9E-4A4F-C34C-A7A2-823E4EA58133}"/>
    <hyperlink ref="F7" location="'Grade 7_Sec3'!A1" display="'Grade 7_Sec3'!A1" xr:uid="{7760BEFF-453B-4844-96BB-DB33D0FF6252}"/>
    <hyperlink ref="F8" location="'Grade 7_Sec4'!A1" display="'Grade 7_Sec4'!A1" xr:uid="{07FB55FC-0A06-C045-9D62-68B42E937BE9}"/>
    <hyperlink ref="F9" location="'Grade 7_Sec5'!A1" display="'Grade 7_Sec5'!A1" xr:uid="{3A681EDB-162B-EE4E-863F-40D9D910D348}"/>
    <hyperlink ref="F10" location="'Grade 8_Sec1'!A1" display="'Grade 8_Sec1'!A1" xr:uid="{17636839-34B9-3746-BE0C-E0B2D9768259}"/>
    <hyperlink ref="F11" location="'Grade 8_Sec2'!A1" display="'Grade 8_Sec2'!A1" xr:uid="{4C9598F0-246F-B34A-86F6-A6ECB8AE167C}"/>
    <hyperlink ref="F12" location="'Grade 8_Sec3'!A1" display="'Grade 8_Sec3'!A1" xr:uid="{D430E361-55C3-B94E-A17E-608B6937BE76}"/>
    <hyperlink ref="F13" location="'Grade 8_Sec4'!A1" display="'Grade 8_Sec4'!A1" xr:uid="{CF60F474-1AE4-7344-AEDA-C3A994159489}"/>
    <hyperlink ref="F14" location="'Grade 8_Sec5'!A1" display="'Grade 8_Sec5'!A1" xr:uid="{0EEB24CB-58B0-BA4A-97C1-CB2E55CD02AA}"/>
    <hyperlink ref="F15" location="'Grade 9_Sec1'!A1" display="'Grade 9_Sec1'!A1" xr:uid="{3867178B-77DD-6D40-BB19-FBB8BEAAD972}"/>
    <hyperlink ref="F16" location="'Grade 9_Sec2'!A1" display="'Grade 9_Sec2'!A1" xr:uid="{2D476D9E-ED71-C842-8165-4AEAED2249F0}"/>
    <hyperlink ref="F17" location="'Grade 9_Sec3'!A1" display="'Grade 9_Sec3'!A1" xr:uid="{FD977F00-2334-E846-A78C-96B402D32F69}"/>
    <hyperlink ref="F18" location="'Grade 9_Sec4'!A1" display="'Grade 9_Sec4'!A1" xr:uid="{F7B8030E-C827-0B4B-BA75-55ED8D7A860F}"/>
    <hyperlink ref="F19" location="'Grade 9_Sec5'!A1" display="'Grade 9_Sec5'!A1" xr:uid="{8CA9BB7C-45CF-E74A-A7D4-E2CCEEBD2571}"/>
    <hyperlink ref="F20" location="'Grade 10_Sec1'!A1" display="'Grade 10_Sec1'!A1" xr:uid="{111FBAEE-A374-7749-BCCD-10472578506B}"/>
    <hyperlink ref="F21" location="'Grade 10_Sec2'!A1" display="'Grade 10_Sec2'!A1" xr:uid="{0F584E83-EA4F-7E45-AA20-A641809D4304}"/>
    <hyperlink ref="F22" location="'Grade 10_Sec3'!A1" display="'Grade 10_Sec3'!A1" xr:uid="{1A55269D-3CD2-9E48-A67B-2A16E0AEE703}"/>
    <hyperlink ref="F23" location="'Grade 10_Sec4'!A1" display="'Grade 10_Sec4'!A1" xr:uid="{9BE69D2F-B184-AB44-8169-4FE5AF0B576D}"/>
    <hyperlink ref="F24" location="'Grade 10_Sec5'!A1" display="'Grade 10_Sec5'!A1" xr:uid="{35FD2794-21B0-E447-9276-9526FF4DEC36}"/>
    <hyperlink ref="E3" location="'General Instructions_Manual'!A1" display="Sample MLESF Data Processing" xr:uid="{838C2100-E8BF-784F-BDD0-F8074F663C3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318F7-BD71-BA42-B7AD-FE891591E776}">
  <sheetPr>
    <tabColor rgb="FF7030A0"/>
  </sheetPr>
  <dimension ref="B1:AJ257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8.8320312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1.5" style="3" customWidth="1"/>
    <col min="15" max="15" width="21.83203125" style="3" customWidth="1"/>
    <col min="16" max="16" width="24.5" style="3" customWidth="1"/>
    <col min="17" max="17" width="20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8.6640625" style="3"/>
    <col min="34" max="34" width="15.83203125" style="3" customWidth="1"/>
    <col min="35" max="35" width="16.5" style="3" customWidth="1"/>
    <col min="36" max="36" width="16.33203125" style="3" customWidth="1"/>
    <col min="37" max="16384" width="8.6640625" style="3"/>
  </cols>
  <sheetData>
    <row r="1" spans="2:14" ht="37" thickBot="1">
      <c r="B1" s="15" t="s">
        <v>180</v>
      </c>
      <c r="J1" s="66" t="s">
        <v>232</v>
      </c>
      <c r="K1" s="67" t="s">
        <v>233</v>
      </c>
    </row>
    <row r="2" spans="2:14" ht="18">
      <c r="B2" s="24" t="s">
        <v>168</v>
      </c>
    </row>
    <row r="3" spans="2:14">
      <c r="B3" s="14" t="s">
        <v>90</v>
      </c>
      <c r="C3" s="16"/>
      <c r="D3" s="164"/>
      <c r="E3" s="165"/>
      <c r="F3" s="166"/>
      <c r="G3" s="14" t="s">
        <v>91</v>
      </c>
      <c r="H3" s="14"/>
      <c r="I3" s="14" t="s">
        <v>177</v>
      </c>
      <c r="J3" s="14"/>
      <c r="K3" s="14" t="s">
        <v>92</v>
      </c>
      <c r="L3" s="14"/>
      <c r="M3" s="14" t="s">
        <v>93</v>
      </c>
      <c r="N3" s="14"/>
    </row>
    <row r="4" spans="2:14" ht="17" thickBot="1">
      <c r="B4" s="167" t="s">
        <v>166</v>
      </c>
      <c r="C4" s="168"/>
      <c r="D4" s="70"/>
      <c r="E4" s="26" t="s">
        <v>148</v>
      </c>
      <c r="F4" s="27"/>
      <c r="G4" s="169" t="s">
        <v>165</v>
      </c>
      <c r="H4" s="170"/>
      <c r="I4" s="68"/>
    </row>
    <row r="5" spans="2:14" ht="16" customHeight="1">
      <c r="B5" s="167" t="s">
        <v>151</v>
      </c>
      <c r="C5" s="168"/>
      <c r="D5" s="25"/>
      <c r="E5" s="171" t="s">
        <v>169</v>
      </c>
      <c r="F5" s="172"/>
      <c r="G5" s="172"/>
      <c r="H5" s="172"/>
      <c r="I5" s="173"/>
    </row>
    <row r="6" spans="2:14" ht="17" customHeight="1" thickBot="1">
      <c r="B6" s="13"/>
      <c r="C6" s="13"/>
      <c r="D6" s="12"/>
      <c r="E6" s="29" t="s">
        <v>170</v>
      </c>
      <c r="F6" s="30"/>
      <c r="G6" s="28" t="s">
        <v>150</v>
      </c>
      <c r="H6" s="28"/>
      <c r="I6" s="31"/>
    </row>
    <row r="7" spans="2:14">
      <c r="B7" s="13"/>
      <c r="C7" s="13"/>
      <c r="D7" s="12"/>
      <c r="E7" s="5"/>
      <c r="F7" s="69"/>
    </row>
    <row r="8" spans="2:14">
      <c r="B8" s="2" t="s">
        <v>295</v>
      </c>
    </row>
    <row r="9" spans="2:14" ht="57" customHeight="1">
      <c r="B9" s="131" t="s">
        <v>89</v>
      </c>
      <c r="C9" s="64" t="s">
        <v>296</v>
      </c>
      <c r="D9" s="64" t="s">
        <v>297</v>
      </c>
      <c r="E9" s="63" t="s">
        <v>167</v>
      </c>
    </row>
    <row r="10" spans="2:14" ht="16" hidden="1" customHeight="1">
      <c r="B10" s="71" t="s">
        <v>88</v>
      </c>
      <c r="C10" s="71"/>
      <c r="D10" s="71"/>
      <c r="E10" s="71">
        <f>SUM(C10:D10)</f>
        <v>0</v>
      </c>
    </row>
    <row r="11" spans="2:14" ht="16" hidden="1" customHeight="1">
      <c r="B11" s="71">
        <v>1</v>
      </c>
      <c r="C11" s="71"/>
      <c r="D11" s="71"/>
      <c r="E11" s="71">
        <f t="shared" ref="E11:E24" si="0">SUM(C11:D11)</f>
        <v>0</v>
      </c>
    </row>
    <row r="12" spans="2:14" ht="16" hidden="1" customHeight="1">
      <c r="B12" s="71">
        <v>2</v>
      </c>
      <c r="C12" s="71"/>
      <c r="D12" s="71"/>
      <c r="E12" s="71">
        <f t="shared" si="0"/>
        <v>0</v>
      </c>
    </row>
    <row r="13" spans="2:14" ht="16" hidden="1" customHeight="1">
      <c r="B13" s="71">
        <v>3</v>
      </c>
      <c r="C13" s="71"/>
      <c r="D13" s="71"/>
      <c r="E13" s="71">
        <f t="shared" si="0"/>
        <v>0</v>
      </c>
    </row>
    <row r="14" spans="2:14" ht="16" hidden="1" customHeight="1">
      <c r="B14" s="71">
        <v>4</v>
      </c>
      <c r="C14" s="71"/>
      <c r="D14" s="71"/>
      <c r="E14" s="71">
        <f t="shared" si="0"/>
        <v>0</v>
      </c>
    </row>
    <row r="15" spans="2:14" ht="16" hidden="1" customHeight="1">
      <c r="B15" s="71">
        <v>5</v>
      </c>
      <c r="C15" s="71"/>
      <c r="D15" s="71"/>
      <c r="E15" s="71">
        <f t="shared" si="0"/>
        <v>0</v>
      </c>
    </row>
    <row r="16" spans="2:14" ht="16" hidden="1" customHeight="1">
      <c r="B16" s="71">
        <v>6</v>
      </c>
      <c r="C16" s="71"/>
      <c r="D16" s="71"/>
      <c r="E16" s="71">
        <f t="shared" si="0"/>
        <v>0</v>
      </c>
    </row>
    <row r="17" spans="2:10" ht="16" hidden="1" customHeight="1">
      <c r="B17" s="71">
        <v>7</v>
      </c>
      <c r="C17" s="71"/>
      <c r="D17" s="71"/>
      <c r="E17" s="71">
        <f t="shared" si="0"/>
        <v>0</v>
      </c>
    </row>
    <row r="18" spans="2:10">
      <c r="B18" s="71">
        <v>8</v>
      </c>
      <c r="C18" s="71"/>
      <c r="D18" s="71"/>
      <c r="E18" s="71">
        <f t="shared" si="0"/>
        <v>0</v>
      </c>
    </row>
    <row r="19" spans="2:10" ht="16" hidden="1" customHeight="1">
      <c r="B19" s="71">
        <v>9</v>
      </c>
      <c r="C19" s="71"/>
      <c r="D19" s="71"/>
      <c r="E19" s="71">
        <f t="shared" si="0"/>
        <v>0</v>
      </c>
    </row>
    <row r="20" spans="2:10" ht="16" hidden="1" customHeight="1">
      <c r="B20" s="71">
        <v>10</v>
      </c>
      <c r="C20" s="71"/>
      <c r="D20" s="71"/>
      <c r="E20" s="71">
        <f t="shared" si="0"/>
        <v>0</v>
      </c>
    </row>
    <row r="21" spans="2:10" ht="16" hidden="1" customHeight="1">
      <c r="B21" s="71">
        <v>11</v>
      </c>
      <c r="C21" s="71"/>
      <c r="D21" s="71"/>
      <c r="E21" s="71">
        <f t="shared" si="0"/>
        <v>0</v>
      </c>
    </row>
    <row r="22" spans="2:10" ht="16" hidden="1" customHeight="1">
      <c r="B22" s="71">
        <v>12</v>
      </c>
      <c r="C22" s="71"/>
      <c r="D22" s="71"/>
      <c r="E22" s="71">
        <f t="shared" si="0"/>
        <v>0</v>
      </c>
    </row>
    <row r="23" spans="2:10" ht="16" hidden="1" customHeight="1">
      <c r="B23" s="71" t="s">
        <v>94</v>
      </c>
      <c r="C23" s="71"/>
      <c r="D23" s="71"/>
      <c r="E23" s="71">
        <f t="shared" si="0"/>
        <v>0</v>
      </c>
    </row>
    <row r="24" spans="2:10" ht="16" hidden="1" customHeight="1">
      <c r="B24" s="71" t="s">
        <v>7</v>
      </c>
      <c r="C24" s="63">
        <f>C23+C22+C21+C20+C19+C18+C17+C16+C15+C14+C13+C12+C11+C10</f>
        <v>0</v>
      </c>
      <c r="D24" s="63">
        <f>D23+D22+D21+D20+D19+D18+D17+D16+D15+D14+D13+D12+D11+D10</f>
        <v>0</v>
      </c>
      <c r="E24" s="71">
        <f t="shared" si="0"/>
        <v>0</v>
      </c>
    </row>
    <row r="25" spans="2:10">
      <c r="B25" s="5"/>
    </row>
    <row r="26" spans="2:10" s="53" customFormat="1">
      <c r="B26" s="56" t="s">
        <v>323</v>
      </c>
    </row>
    <row r="27" spans="2:10" ht="77" customHeight="1">
      <c r="B27" s="162" t="s">
        <v>89</v>
      </c>
      <c r="C27" s="63" t="s">
        <v>0</v>
      </c>
      <c r="D27" s="63" t="s">
        <v>1</v>
      </c>
      <c r="E27" s="63" t="s">
        <v>2</v>
      </c>
      <c r="F27" s="63" t="s">
        <v>3</v>
      </c>
      <c r="G27" s="63" t="s">
        <v>4</v>
      </c>
      <c r="H27" s="63" t="s">
        <v>5</v>
      </c>
      <c r="I27" s="63" t="s">
        <v>6</v>
      </c>
      <c r="J27" s="156" t="s">
        <v>167</v>
      </c>
    </row>
    <row r="28" spans="2:10" ht="17.5" customHeight="1">
      <c r="B28" s="163"/>
      <c r="C28" s="23" t="s">
        <v>113</v>
      </c>
      <c r="D28" s="23" t="s">
        <v>114</v>
      </c>
      <c r="E28" s="23" t="s">
        <v>115</v>
      </c>
      <c r="F28" s="23" t="s">
        <v>116</v>
      </c>
      <c r="G28" s="23" t="s">
        <v>117</v>
      </c>
      <c r="H28" s="23" t="s">
        <v>118</v>
      </c>
      <c r="I28" s="23" t="s">
        <v>119</v>
      </c>
      <c r="J28" s="157"/>
    </row>
    <row r="29" spans="2:10" ht="18" hidden="1" customHeight="1">
      <c r="B29" s="71" t="s">
        <v>88</v>
      </c>
      <c r="C29" s="63"/>
      <c r="D29" s="63"/>
      <c r="E29" s="63"/>
      <c r="F29" s="63"/>
      <c r="G29" s="63"/>
      <c r="H29" s="63"/>
      <c r="I29" s="63"/>
      <c r="J29" s="71">
        <f>SUM(C29:I29)</f>
        <v>0</v>
      </c>
    </row>
    <row r="30" spans="2:10" ht="18" hidden="1" customHeight="1">
      <c r="B30" s="71">
        <v>1</v>
      </c>
      <c r="C30" s="63"/>
      <c r="D30" s="63"/>
      <c r="E30" s="63"/>
      <c r="F30" s="63"/>
      <c r="G30" s="63"/>
      <c r="H30" s="63"/>
      <c r="I30" s="63"/>
      <c r="J30" s="71">
        <f t="shared" ref="J30:J43" si="1">SUM(C30:I30)</f>
        <v>0</v>
      </c>
    </row>
    <row r="31" spans="2:10" ht="18" hidden="1" customHeight="1">
      <c r="B31" s="71">
        <v>2</v>
      </c>
      <c r="C31" s="63"/>
      <c r="D31" s="63"/>
      <c r="E31" s="63"/>
      <c r="F31" s="63"/>
      <c r="G31" s="63"/>
      <c r="H31" s="63"/>
      <c r="I31" s="63"/>
      <c r="J31" s="71">
        <f t="shared" si="1"/>
        <v>0</v>
      </c>
    </row>
    <row r="32" spans="2:10" ht="18" hidden="1" customHeight="1">
      <c r="B32" s="71">
        <v>3</v>
      </c>
      <c r="C32" s="63"/>
      <c r="D32" s="63"/>
      <c r="E32" s="63"/>
      <c r="F32" s="63"/>
      <c r="G32" s="63"/>
      <c r="H32" s="63"/>
      <c r="I32" s="63"/>
      <c r="J32" s="71">
        <f t="shared" si="1"/>
        <v>0</v>
      </c>
    </row>
    <row r="33" spans="2:10" ht="18" hidden="1" customHeight="1">
      <c r="B33" s="71">
        <v>4</v>
      </c>
      <c r="C33" s="63"/>
      <c r="D33" s="63"/>
      <c r="E33" s="63"/>
      <c r="F33" s="63"/>
      <c r="G33" s="63"/>
      <c r="H33" s="63"/>
      <c r="I33" s="63"/>
      <c r="J33" s="71">
        <f t="shared" si="1"/>
        <v>0</v>
      </c>
    </row>
    <row r="34" spans="2:10" ht="18" hidden="1" customHeight="1">
      <c r="B34" s="71">
        <v>5</v>
      </c>
      <c r="C34" s="63"/>
      <c r="D34" s="63"/>
      <c r="E34" s="63"/>
      <c r="F34" s="63"/>
      <c r="G34" s="63"/>
      <c r="H34" s="63"/>
      <c r="I34" s="63"/>
      <c r="J34" s="71">
        <f t="shared" si="1"/>
        <v>0</v>
      </c>
    </row>
    <row r="35" spans="2:10" ht="18" hidden="1" customHeight="1">
      <c r="B35" s="71">
        <v>6</v>
      </c>
      <c r="C35" s="63"/>
      <c r="D35" s="63"/>
      <c r="E35" s="63"/>
      <c r="F35" s="63"/>
      <c r="G35" s="63"/>
      <c r="H35" s="63"/>
      <c r="I35" s="63"/>
      <c r="J35" s="71">
        <f t="shared" si="1"/>
        <v>0</v>
      </c>
    </row>
    <row r="36" spans="2:10" ht="18" hidden="1" customHeight="1">
      <c r="B36" s="71">
        <v>7</v>
      </c>
      <c r="C36" s="63"/>
      <c r="D36" s="63"/>
      <c r="E36" s="63"/>
      <c r="F36" s="63"/>
      <c r="G36" s="63"/>
      <c r="H36" s="63"/>
      <c r="I36" s="63"/>
      <c r="J36" s="71">
        <f t="shared" si="1"/>
        <v>0</v>
      </c>
    </row>
    <row r="37" spans="2:10" ht="18" customHeight="1">
      <c r="B37" s="71">
        <v>8</v>
      </c>
      <c r="C37" s="63"/>
      <c r="D37" s="63"/>
      <c r="E37" s="63"/>
      <c r="F37" s="63"/>
      <c r="G37" s="63"/>
      <c r="H37" s="63"/>
      <c r="I37" s="63"/>
      <c r="J37" s="71">
        <f t="shared" si="1"/>
        <v>0</v>
      </c>
    </row>
    <row r="38" spans="2:10" ht="18" hidden="1" customHeight="1">
      <c r="B38" s="71">
        <v>9</v>
      </c>
      <c r="C38" s="63"/>
      <c r="D38" s="63"/>
      <c r="E38" s="63"/>
      <c r="F38" s="63"/>
      <c r="G38" s="63"/>
      <c r="H38" s="63"/>
      <c r="I38" s="63"/>
      <c r="J38" s="71">
        <f t="shared" si="1"/>
        <v>0</v>
      </c>
    </row>
    <row r="39" spans="2:10" ht="18" hidden="1" customHeight="1">
      <c r="B39" s="71">
        <v>10</v>
      </c>
      <c r="C39" s="63"/>
      <c r="D39" s="63"/>
      <c r="E39" s="63"/>
      <c r="F39" s="63"/>
      <c r="G39" s="63"/>
      <c r="H39" s="63"/>
      <c r="I39" s="63"/>
      <c r="J39" s="71">
        <f t="shared" si="1"/>
        <v>0</v>
      </c>
    </row>
    <row r="40" spans="2:10" ht="18" hidden="1" customHeight="1">
      <c r="B40" s="71">
        <v>11</v>
      </c>
      <c r="C40" s="63"/>
      <c r="D40" s="63"/>
      <c r="E40" s="63"/>
      <c r="F40" s="63"/>
      <c r="G40" s="63"/>
      <c r="H40" s="63"/>
      <c r="I40" s="63"/>
      <c r="J40" s="71">
        <f t="shared" si="1"/>
        <v>0</v>
      </c>
    </row>
    <row r="41" spans="2:10" ht="18" hidden="1" customHeight="1">
      <c r="B41" s="71">
        <v>12</v>
      </c>
      <c r="C41" s="63"/>
      <c r="D41" s="63"/>
      <c r="E41" s="63"/>
      <c r="F41" s="63"/>
      <c r="G41" s="63"/>
      <c r="H41" s="63"/>
      <c r="I41" s="63"/>
      <c r="J41" s="71">
        <f t="shared" si="1"/>
        <v>0</v>
      </c>
    </row>
    <row r="42" spans="2:10" ht="18" hidden="1" customHeight="1">
      <c r="B42" s="71" t="s">
        <v>94</v>
      </c>
      <c r="C42" s="63"/>
      <c r="D42" s="63"/>
      <c r="E42" s="63"/>
      <c r="F42" s="63"/>
      <c r="G42" s="63"/>
      <c r="H42" s="63"/>
      <c r="I42" s="63"/>
      <c r="J42" s="71">
        <f t="shared" si="1"/>
        <v>0</v>
      </c>
    </row>
    <row r="43" spans="2:10" ht="18" hidden="1" customHeight="1">
      <c r="B43" s="71" t="s">
        <v>7</v>
      </c>
      <c r="C43" s="63">
        <f>C42+C41+C40+C39+C38+C37+C36+C35+C34+C33+C32+C31+C30+C29</f>
        <v>0</v>
      </c>
      <c r="D43" s="63">
        <f t="shared" ref="D43:I43" si="2">D42+D41+D40+D39+D38+D37+D36+D35+D34+D33+D32+D31+D30+D29</f>
        <v>0</v>
      </c>
      <c r="E43" s="63">
        <f t="shared" si="2"/>
        <v>0</v>
      </c>
      <c r="F43" s="63">
        <f t="shared" si="2"/>
        <v>0</v>
      </c>
      <c r="G43" s="63">
        <f t="shared" si="2"/>
        <v>0</v>
      </c>
      <c r="H43" s="63">
        <f t="shared" si="2"/>
        <v>0</v>
      </c>
      <c r="I43" s="63">
        <f t="shared" si="2"/>
        <v>0</v>
      </c>
      <c r="J43" s="71">
        <f t="shared" si="1"/>
        <v>0</v>
      </c>
    </row>
    <row r="45" spans="2:10">
      <c r="B45" s="2" t="s">
        <v>219</v>
      </c>
    </row>
    <row r="46" spans="2:10" ht="57" customHeight="1">
      <c r="B46" s="131" t="s">
        <v>89</v>
      </c>
      <c r="C46" s="64" t="s">
        <v>8</v>
      </c>
      <c r="D46" s="64" t="s">
        <v>9</v>
      </c>
      <c r="E46" s="63" t="s">
        <v>167</v>
      </c>
    </row>
    <row r="47" spans="2:10" ht="16" hidden="1" customHeight="1">
      <c r="B47" s="71" t="s">
        <v>88</v>
      </c>
      <c r="C47" s="71"/>
      <c r="D47" s="71"/>
      <c r="E47" s="71">
        <f>SUM(C47:D47)</f>
        <v>0</v>
      </c>
    </row>
    <row r="48" spans="2:10" ht="16" hidden="1" customHeight="1">
      <c r="B48" s="71">
        <v>1</v>
      </c>
      <c r="C48" s="71"/>
      <c r="D48" s="71"/>
      <c r="E48" s="71">
        <f t="shared" ref="E48:E61" si="3">SUM(C48:D48)</f>
        <v>0</v>
      </c>
    </row>
    <row r="49" spans="2:10" ht="16" hidden="1" customHeight="1">
      <c r="B49" s="71">
        <v>2</v>
      </c>
      <c r="C49" s="71"/>
      <c r="D49" s="71"/>
      <c r="E49" s="71">
        <f t="shared" si="3"/>
        <v>0</v>
      </c>
    </row>
    <row r="50" spans="2:10" ht="16" hidden="1" customHeight="1">
      <c r="B50" s="71">
        <v>3</v>
      </c>
      <c r="C50" s="71"/>
      <c r="D50" s="71"/>
      <c r="E50" s="71">
        <f t="shared" si="3"/>
        <v>0</v>
      </c>
    </row>
    <row r="51" spans="2:10" ht="16" hidden="1" customHeight="1">
      <c r="B51" s="71">
        <v>4</v>
      </c>
      <c r="C51" s="71"/>
      <c r="D51" s="71"/>
      <c r="E51" s="71">
        <f t="shared" si="3"/>
        <v>0</v>
      </c>
    </row>
    <row r="52" spans="2:10" ht="16" hidden="1" customHeight="1">
      <c r="B52" s="71">
        <v>5</v>
      </c>
      <c r="C52" s="71"/>
      <c r="D52" s="71"/>
      <c r="E52" s="71">
        <f t="shared" si="3"/>
        <v>0</v>
      </c>
    </row>
    <row r="53" spans="2:10" ht="16" hidden="1" customHeight="1">
      <c r="B53" s="71">
        <v>6</v>
      </c>
      <c r="C53" s="71"/>
      <c r="D53" s="71"/>
      <c r="E53" s="71">
        <f t="shared" si="3"/>
        <v>0</v>
      </c>
    </row>
    <row r="54" spans="2:10" ht="16" hidden="1" customHeight="1">
      <c r="B54" s="71">
        <v>7</v>
      </c>
      <c r="C54" s="71"/>
      <c r="D54" s="71"/>
      <c r="E54" s="71">
        <f t="shared" si="3"/>
        <v>0</v>
      </c>
    </row>
    <row r="55" spans="2:10">
      <c r="B55" s="71">
        <v>8</v>
      </c>
      <c r="C55" s="71"/>
      <c r="D55" s="71"/>
      <c r="E55" s="71">
        <f t="shared" si="3"/>
        <v>0</v>
      </c>
    </row>
    <row r="56" spans="2:10" ht="16" hidden="1" customHeight="1">
      <c r="B56" s="71">
        <v>9</v>
      </c>
      <c r="C56" s="71"/>
      <c r="D56" s="71"/>
      <c r="E56" s="71">
        <f t="shared" si="3"/>
        <v>0</v>
      </c>
    </row>
    <row r="57" spans="2:10" ht="16" hidden="1" customHeight="1">
      <c r="B57" s="71">
        <v>10</v>
      </c>
      <c r="C57" s="71"/>
      <c r="D57" s="71"/>
      <c r="E57" s="71">
        <f t="shared" si="3"/>
        <v>0</v>
      </c>
    </row>
    <row r="58" spans="2:10" ht="16" hidden="1" customHeight="1">
      <c r="B58" s="71">
        <v>11</v>
      </c>
      <c r="C58" s="71"/>
      <c r="D58" s="71"/>
      <c r="E58" s="71">
        <f t="shared" si="3"/>
        <v>0</v>
      </c>
    </row>
    <row r="59" spans="2:10" ht="16" hidden="1" customHeight="1">
      <c r="B59" s="71">
        <v>12</v>
      </c>
      <c r="C59" s="71"/>
      <c r="D59" s="71"/>
      <c r="E59" s="71">
        <f t="shared" si="3"/>
        <v>0</v>
      </c>
    </row>
    <row r="60" spans="2:10" ht="16" hidden="1" customHeight="1">
      <c r="B60" s="71" t="s">
        <v>94</v>
      </c>
      <c r="C60" s="71"/>
      <c r="D60" s="71"/>
      <c r="E60" s="71">
        <f t="shared" si="3"/>
        <v>0</v>
      </c>
    </row>
    <row r="61" spans="2:10" ht="16" hidden="1" customHeight="1">
      <c r="B61" s="71" t="s">
        <v>7</v>
      </c>
      <c r="C61" s="63">
        <f>C60+C59+C58+C57+C56+C55+C54+C53+C52+C51+C50+C49+C48+C47</f>
        <v>0</v>
      </c>
      <c r="D61" s="63">
        <f>D60+D59+D58+D57+D56+D55+D54+D53+D52+D51+D50+D49+D48+D47</f>
        <v>0</v>
      </c>
      <c r="E61" s="71">
        <f t="shared" si="3"/>
        <v>0</v>
      </c>
    </row>
    <row r="62" spans="2:10">
      <c r="B62" s="5"/>
    </row>
    <row r="63" spans="2:10" s="2" customFormat="1">
      <c r="B63" s="2" t="s">
        <v>220</v>
      </c>
    </row>
    <row r="64" spans="2:10" ht="62" customHeight="1">
      <c r="B64" s="131" t="s">
        <v>89</v>
      </c>
      <c r="C64" s="92" t="s">
        <v>298</v>
      </c>
      <c r="D64" s="92" t="s">
        <v>299</v>
      </c>
      <c r="E64" s="92" t="s">
        <v>300</v>
      </c>
      <c r="F64" s="92" t="s">
        <v>301</v>
      </c>
      <c r="G64" s="92" t="s">
        <v>302</v>
      </c>
      <c r="H64" s="92" t="s">
        <v>303</v>
      </c>
      <c r="I64" s="92" t="s">
        <v>343</v>
      </c>
      <c r="J64" s="63" t="s">
        <v>167</v>
      </c>
    </row>
    <row r="65" spans="2:10" ht="16" hidden="1" customHeight="1">
      <c r="B65" s="71" t="s">
        <v>88</v>
      </c>
      <c r="C65" s="14"/>
      <c r="D65" s="14"/>
      <c r="E65" s="14"/>
      <c r="F65" s="14"/>
      <c r="G65" s="14"/>
      <c r="H65" s="14"/>
      <c r="I65" s="14"/>
      <c r="J65" s="71">
        <f>SUM(C65:I65)</f>
        <v>0</v>
      </c>
    </row>
    <row r="66" spans="2:10" ht="16" hidden="1" customHeight="1">
      <c r="B66" s="71">
        <v>1</v>
      </c>
      <c r="C66" s="14"/>
      <c r="D66" s="14"/>
      <c r="E66" s="14"/>
      <c r="F66" s="14"/>
      <c r="G66" s="14"/>
      <c r="H66" s="14"/>
      <c r="I66" s="14"/>
      <c r="J66" s="71">
        <f t="shared" ref="J66:J79" si="4">SUM(C66:I66)</f>
        <v>0</v>
      </c>
    </row>
    <row r="67" spans="2:10" ht="16" hidden="1" customHeight="1">
      <c r="B67" s="71">
        <v>2</v>
      </c>
      <c r="C67" s="14"/>
      <c r="D67" s="14"/>
      <c r="E67" s="14"/>
      <c r="F67" s="14"/>
      <c r="G67" s="14"/>
      <c r="H67" s="14"/>
      <c r="I67" s="14"/>
      <c r="J67" s="71">
        <f t="shared" si="4"/>
        <v>0</v>
      </c>
    </row>
    <row r="68" spans="2:10" ht="16" hidden="1" customHeight="1">
      <c r="B68" s="71">
        <v>3</v>
      </c>
      <c r="C68" s="14"/>
      <c r="D68" s="14"/>
      <c r="E68" s="14"/>
      <c r="F68" s="14"/>
      <c r="G68" s="14"/>
      <c r="H68" s="14"/>
      <c r="I68" s="14"/>
      <c r="J68" s="71">
        <f t="shared" si="4"/>
        <v>0</v>
      </c>
    </row>
    <row r="69" spans="2:10" ht="16" hidden="1" customHeight="1">
      <c r="B69" s="71">
        <v>4</v>
      </c>
      <c r="C69" s="14"/>
      <c r="D69" s="14"/>
      <c r="E69" s="14"/>
      <c r="F69" s="14"/>
      <c r="G69" s="14"/>
      <c r="H69" s="14"/>
      <c r="I69" s="14"/>
      <c r="J69" s="71">
        <f t="shared" si="4"/>
        <v>0</v>
      </c>
    </row>
    <row r="70" spans="2:10" ht="16" hidden="1" customHeight="1">
      <c r="B70" s="71">
        <v>5</v>
      </c>
      <c r="C70" s="14"/>
      <c r="D70" s="14"/>
      <c r="E70" s="14"/>
      <c r="F70" s="14"/>
      <c r="G70" s="14"/>
      <c r="H70" s="14"/>
      <c r="I70" s="14"/>
      <c r="J70" s="71">
        <f t="shared" si="4"/>
        <v>0</v>
      </c>
    </row>
    <row r="71" spans="2:10" ht="16" hidden="1" customHeight="1">
      <c r="B71" s="71">
        <v>6</v>
      </c>
      <c r="C71" s="14"/>
      <c r="D71" s="14"/>
      <c r="E71" s="14"/>
      <c r="F71" s="14"/>
      <c r="G71" s="14"/>
      <c r="H71" s="14"/>
      <c r="I71" s="14"/>
      <c r="J71" s="71">
        <f t="shared" si="4"/>
        <v>0</v>
      </c>
    </row>
    <row r="72" spans="2:10" ht="16" hidden="1" customHeight="1">
      <c r="B72" s="71">
        <v>7</v>
      </c>
      <c r="C72" s="14"/>
      <c r="D72" s="14"/>
      <c r="E72" s="14"/>
      <c r="F72" s="14"/>
      <c r="G72" s="14"/>
      <c r="H72" s="14"/>
      <c r="I72" s="14"/>
      <c r="J72" s="71">
        <f t="shared" si="4"/>
        <v>0</v>
      </c>
    </row>
    <row r="73" spans="2:10">
      <c r="B73" s="71">
        <v>8</v>
      </c>
      <c r="C73" s="14"/>
      <c r="D73" s="14"/>
      <c r="E73" s="14"/>
      <c r="F73" s="14"/>
      <c r="G73" s="14"/>
      <c r="H73" s="14"/>
      <c r="I73" s="14"/>
      <c r="J73" s="71">
        <f t="shared" si="4"/>
        <v>0</v>
      </c>
    </row>
    <row r="74" spans="2:10" ht="16" hidden="1" customHeight="1">
      <c r="B74" s="71">
        <v>9</v>
      </c>
      <c r="C74" s="14"/>
      <c r="D74" s="14"/>
      <c r="E74" s="14"/>
      <c r="F74" s="14"/>
      <c r="G74" s="14"/>
      <c r="H74" s="14"/>
      <c r="I74" s="14"/>
      <c r="J74" s="71">
        <f t="shared" si="4"/>
        <v>0</v>
      </c>
    </row>
    <row r="75" spans="2:10" ht="16" hidden="1" customHeight="1">
      <c r="B75" s="71">
        <v>10</v>
      </c>
      <c r="C75" s="14"/>
      <c r="D75" s="14"/>
      <c r="E75" s="14"/>
      <c r="F75" s="14"/>
      <c r="G75" s="14"/>
      <c r="H75" s="14"/>
      <c r="I75" s="14"/>
      <c r="J75" s="71">
        <f t="shared" si="4"/>
        <v>0</v>
      </c>
    </row>
    <row r="76" spans="2:10" ht="16" hidden="1" customHeight="1">
      <c r="B76" s="71">
        <v>11</v>
      </c>
      <c r="C76" s="14"/>
      <c r="D76" s="14"/>
      <c r="E76" s="14"/>
      <c r="F76" s="14"/>
      <c r="G76" s="14"/>
      <c r="H76" s="14"/>
      <c r="I76" s="14"/>
      <c r="J76" s="71">
        <f t="shared" si="4"/>
        <v>0</v>
      </c>
    </row>
    <row r="77" spans="2:10" ht="16" hidden="1" customHeight="1">
      <c r="B77" s="71">
        <v>12</v>
      </c>
      <c r="C77" s="14"/>
      <c r="D77" s="14"/>
      <c r="E77" s="14"/>
      <c r="F77" s="14"/>
      <c r="G77" s="14"/>
      <c r="H77" s="14"/>
      <c r="I77" s="14"/>
      <c r="J77" s="71">
        <f t="shared" si="4"/>
        <v>0</v>
      </c>
    </row>
    <row r="78" spans="2:10" ht="16" hidden="1" customHeight="1">
      <c r="B78" s="71" t="s">
        <v>94</v>
      </c>
      <c r="C78" s="14"/>
      <c r="D78" s="14"/>
      <c r="E78" s="14"/>
      <c r="F78" s="14"/>
      <c r="G78" s="14"/>
      <c r="H78" s="14"/>
      <c r="I78" s="14"/>
      <c r="J78" s="71">
        <f t="shared" si="4"/>
        <v>0</v>
      </c>
    </row>
    <row r="79" spans="2:10" ht="16" hidden="1" customHeight="1">
      <c r="B79" s="71" t="s">
        <v>7</v>
      </c>
      <c r="C79" s="63">
        <f>C78+C77+C76+C75+C74+C73+C72+C71+C70+C69+C68+C67+C66+C65</f>
        <v>0</v>
      </c>
      <c r="D79" s="63">
        <f t="shared" ref="D79:I79" si="5">D78+D77+D76+D75+D74+D73+D72+D71+D70+D69+D68+D67+D66+D65</f>
        <v>0</v>
      </c>
      <c r="E79" s="63">
        <f t="shared" si="5"/>
        <v>0</v>
      </c>
      <c r="F79" s="63">
        <f t="shared" si="5"/>
        <v>0</v>
      </c>
      <c r="G79" s="63">
        <f t="shared" si="5"/>
        <v>0</v>
      </c>
      <c r="H79" s="63">
        <f t="shared" si="5"/>
        <v>0</v>
      </c>
      <c r="I79" s="63">
        <f t="shared" si="5"/>
        <v>0</v>
      </c>
      <c r="J79" s="71">
        <f t="shared" si="4"/>
        <v>0</v>
      </c>
    </row>
    <row r="81" spans="2:19" s="2" customFormat="1">
      <c r="B81" s="2" t="s">
        <v>221</v>
      </c>
    </row>
    <row r="82" spans="2:19" ht="85" customHeight="1">
      <c r="B82" s="158" t="s">
        <v>89</v>
      </c>
      <c r="C82" s="63" t="s">
        <v>10</v>
      </c>
      <c r="D82" s="63" t="s">
        <v>11</v>
      </c>
      <c r="E82" s="63" t="s">
        <v>12</v>
      </c>
      <c r="F82" s="63" t="s">
        <v>13</v>
      </c>
      <c r="G82" s="63" t="s">
        <v>16</v>
      </c>
      <c r="H82" s="63" t="s">
        <v>14</v>
      </c>
      <c r="I82" s="63" t="s">
        <v>15</v>
      </c>
      <c r="J82" s="19" t="s">
        <v>17</v>
      </c>
      <c r="K82" s="63" t="s">
        <v>18</v>
      </c>
      <c r="L82" s="63" t="s">
        <v>20</v>
      </c>
      <c r="M82" s="63" t="s">
        <v>19</v>
      </c>
      <c r="N82" s="63" t="s">
        <v>21</v>
      </c>
      <c r="O82" s="63" t="s">
        <v>22</v>
      </c>
      <c r="P82" s="63" t="s">
        <v>23</v>
      </c>
      <c r="Q82" s="63" t="s">
        <v>25</v>
      </c>
      <c r="R82" s="63" t="s">
        <v>24</v>
      </c>
      <c r="S82" s="156" t="s">
        <v>167</v>
      </c>
    </row>
    <row r="83" spans="2:19" ht="17">
      <c r="B83" s="159"/>
      <c r="C83" s="20" t="s">
        <v>95</v>
      </c>
      <c r="D83" s="20" t="s">
        <v>96</v>
      </c>
      <c r="E83" s="20" t="s">
        <v>97</v>
      </c>
      <c r="F83" s="20" t="s">
        <v>98</v>
      </c>
      <c r="G83" s="20" t="s">
        <v>99</v>
      </c>
      <c r="H83" s="20" t="s">
        <v>100</v>
      </c>
      <c r="I83" s="20" t="s">
        <v>101</v>
      </c>
      <c r="J83" s="20" t="s">
        <v>102</v>
      </c>
      <c r="K83" s="20" t="s">
        <v>103</v>
      </c>
      <c r="L83" s="20" t="s">
        <v>104</v>
      </c>
      <c r="M83" s="20" t="s">
        <v>105</v>
      </c>
      <c r="N83" s="20" t="s">
        <v>106</v>
      </c>
      <c r="O83" s="20" t="s">
        <v>107</v>
      </c>
      <c r="P83" s="20" t="s">
        <v>108</v>
      </c>
      <c r="Q83" s="20" t="s">
        <v>109</v>
      </c>
      <c r="R83" s="20" t="s">
        <v>110</v>
      </c>
      <c r="S83" s="157"/>
    </row>
    <row r="84" spans="2:19" ht="16" hidden="1" customHeight="1">
      <c r="B84" s="71" t="s">
        <v>88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t="16" hidden="1" customHeight="1">
      <c r="B85" s="71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t="16" hidden="1" customHeight="1">
      <c r="B86" s="71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t="16" hidden="1" customHeight="1">
      <c r="B87" s="71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t="16" hidden="1" customHeight="1">
      <c r="B88" s="71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t="16" hidden="1" customHeight="1">
      <c r="B89" s="71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t="16" hidden="1" customHeight="1">
      <c r="B90" s="71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t="16" hidden="1" customHeight="1">
      <c r="B91" s="71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>
      <c r="B92" s="71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t="16" hidden="1" customHeight="1">
      <c r="B93" s="71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t="16" hidden="1" customHeight="1">
      <c r="B94" s="71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t="16" hidden="1" customHeight="1">
      <c r="B95" s="71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t="16" hidden="1" customHeight="1">
      <c r="B96" s="71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t="16" hidden="1" customHeight="1">
      <c r="B97" s="71" t="s">
        <v>94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t="16" hidden="1" customHeight="1">
      <c r="B98" s="71" t="s">
        <v>7</v>
      </c>
      <c r="C98" s="63">
        <f>C97+C96+C95+C94+C93+C92+C91+C90+C89+C88+C87+C86+C85+C84</f>
        <v>0</v>
      </c>
      <c r="D98" s="63">
        <f t="shared" ref="D98:R98" si="7">D97+D96+D95+D94+D93+D92+D91+D90+D89+D88+D87+D86+D85+D84</f>
        <v>0</v>
      </c>
      <c r="E98" s="63">
        <f t="shared" si="7"/>
        <v>0</v>
      </c>
      <c r="F98" s="63">
        <f t="shared" si="7"/>
        <v>0</v>
      </c>
      <c r="G98" s="63">
        <f t="shared" si="7"/>
        <v>0</v>
      </c>
      <c r="H98" s="63">
        <f t="shared" si="7"/>
        <v>0</v>
      </c>
      <c r="I98" s="63">
        <f t="shared" si="7"/>
        <v>0</v>
      </c>
      <c r="J98" s="63">
        <f t="shared" si="7"/>
        <v>0</v>
      </c>
      <c r="K98" s="63">
        <f t="shared" si="7"/>
        <v>0</v>
      </c>
      <c r="L98" s="63">
        <f t="shared" si="7"/>
        <v>0</v>
      </c>
      <c r="M98" s="63">
        <f t="shared" si="7"/>
        <v>0</v>
      </c>
      <c r="N98" s="63">
        <f t="shared" si="7"/>
        <v>0</v>
      </c>
      <c r="O98" s="63">
        <f t="shared" si="7"/>
        <v>0</v>
      </c>
      <c r="P98" s="63">
        <f t="shared" si="7"/>
        <v>0</v>
      </c>
      <c r="Q98" s="63">
        <f t="shared" si="7"/>
        <v>0</v>
      </c>
      <c r="R98" s="63">
        <f t="shared" si="7"/>
        <v>0</v>
      </c>
      <c r="S98" s="14">
        <f t="shared" si="6"/>
        <v>0</v>
      </c>
    </row>
    <row r="100" spans="2:19" s="2" customFormat="1">
      <c r="B100" s="8" t="s">
        <v>222</v>
      </c>
    </row>
    <row r="101" spans="2:19" ht="68" customHeight="1">
      <c r="B101" s="158" t="s">
        <v>89</v>
      </c>
      <c r="C101" s="63" t="s">
        <v>26</v>
      </c>
      <c r="D101" s="63" t="s">
        <v>27</v>
      </c>
      <c r="E101" s="63" t="s">
        <v>28</v>
      </c>
      <c r="F101" s="63" t="s">
        <v>29</v>
      </c>
      <c r="G101" s="63" t="s">
        <v>30</v>
      </c>
      <c r="H101" s="63" t="s">
        <v>31</v>
      </c>
      <c r="I101" s="63" t="s">
        <v>32</v>
      </c>
      <c r="J101" s="63" t="s">
        <v>33</v>
      </c>
      <c r="K101" s="63" t="s">
        <v>34</v>
      </c>
      <c r="L101" s="63" t="s">
        <v>35</v>
      </c>
      <c r="M101" s="63" t="s">
        <v>235</v>
      </c>
      <c r="N101" s="63" t="s">
        <v>236</v>
      </c>
      <c r="O101" s="63" t="s">
        <v>24</v>
      </c>
      <c r="P101" s="156" t="s">
        <v>167</v>
      </c>
    </row>
    <row r="102" spans="2:19" ht="19">
      <c r="B102" s="159"/>
      <c r="C102" s="23" t="s">
        <v>237</v>
      </c>
      <c r="D102" s="23" t="s">
        <v>238</v>
      </c>
      <c r="E102" s="23" t="s">
        <v>239</v>
      </c>
      <c r="F102" s="23" t="s">
        <v>240</v>
      </c>
      <c r="G102" s="23" t="s">
        <v>241</v>
      </c>
      <c r="H102" s="23" t="s">
        <v>242</v>
      </c>
      <c r="I102" s="23" t="s">
        <v>243</v>
      </c>
      <c r="J102" s="23" t="s">
        <v>244</v>
      </c>
      <c r="K102" s="23" t="s">
        <v>245</v>
      </c>
      <c r="L102" s="23" t="s">
        <v>246</v>
      </c>
      <c r="M102" s="23" t="s">
        <v>247</v>
      </c>
      <c r="N102" s="23" t="s">
        <v>248</v>
      </c>
      <c r="O102" s="23" t="s">
        <v>249</v>
      </c>
      <c r="P102" s="157"/>
    </row>
    <row r="103" spans="2:19" ht="16" hidden="1" customHeight="1">
      <c r="B103" s="71" t="s">
        <v>88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14">
        <f>SUM(C103:O103)</f>
        <v>0</v>
      </c>
    </row>
    <row r="104" spans="2:19" ht="16" hidden="1" customHeight="1">
      <c r="B104" s="71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t="16" hidden="1" customHeight="1">
      <c r="B105" s="71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t="16" hidden="1" customHeight="1">
      <c r="B106" s="71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t="16" hidden="1" customHeight="1">
      <c r="B107" s="71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t="16" hidden="1" customHeight="1">
      <c r="B108" s="71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t="16" hidden="1" customHeight="1">
      <c r="B109" s="71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 ht="16" hidden="1" customHeight="1">
      <c r="B110" s="71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>
      <c r="B111" s="71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 ht="16" hidden="1" customHeight="1">
      <c r="B112" s="71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 ht="16" hidden="1" customHeight="1">
      <c r="B113" s="71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t="16" hidden="1" customHeight="1">
      <c r="B114" s="71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t="16" hidden="1" customHeight="1">
      <c r="B115" s="71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t="16" hidden="1" customHeight="1">
      <c r="B116" s="71" t="s">
        <v>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t="16" hidden="1" customHeight="1">
      <c r="B117" s="71" t="s">
        <v>7</v>
      </c>
      <c r="C117" s="63">
        <f>C116+C115+C114+C113+C112+C111+C110+C109+C108+C107+C106+C105+C104+C103</f>
        <v>0</v>
      </c>
      <c r="D117" s="63">
        <f t="shared" ref="D117:O117" si="9">D116+D115+D114+D113+D112+D111+D110+D109+D108+D107+D106+D105+D104+D103</f>
        <v>0</v>
      </c>
      <c r="E117" s="63">
        <f t="shared" si="9"/>
        <v>0</v>
      </c>
      <c r="F117" s="63">
        <f t="shared" si="9"/>
        <v>0</v>
      </c>
      <c r="G117" s="63">
        <f t="shared" si="9"/>
        <v>0</v>
      </c>
      <c r="H117" s="63">
        <f t="shared" si="9"/>
        <v>0</v>
      </c>
      <c r="I117" s="63">
        <f t="shared" si="9"/>
        <v>0</v>
      </c>
      <c r="J117" s="63">
        <f t="shared" si="9"/>
        <v>0</v>
      </c>
      <c r="K117" s="63">
        <f t="shared" si="9"/>
        <v>0</v>
      </c>
      <c r="L117" s="63">
        <f t="shared" si="9"/>
        <v>0</v>
      </c>
      <c r="M117" s="63">
        <f t="shared" si="9"/>
        <v>0</v>
      </c>
      <c r="N117" s="63">
        <f t="shared" si="9"/>
        <v>0</v>
      </c>
      <c r="O117" s="63">
        <f t="shared" si="9"/>
        <v>0</v>
      </c>
      <c r="P117" s="14">
        <f t="shared" si="8"/>
        <v>0</v>
      </c>
    </row>
    <row r="120" spans="2:16" s="2" customFormat="1">
      <c r="B120" s="9" t="s">
        <v>223</v>
      </c>
    </row>
    <row r="121" spans="2:16" ht="77.5" customHeight="1">
      <c r="B121" s="131" t="s">
        <v>89</v>
      </c>
      <c r="C121" s="64" t="s">
        <v>8</v>
      </c>
      <c r="D121" s="64" t="s">
        <v>9</v>
      </c>
      <c r="E121" s="63" t="s">
        <v>167</v>
      </c>
    </row>
    <row r="122" spans="2:16" ht="16" hidden="1" customHeight="1">
      <c r="B122" s="71" t="s">
        <v>88</v>
      </c>
      <c r="C122" s="71"/>
      <c r="D122" s="71"/>
      <c r="E122" s="71">
        <f>SUM(C122:D122)</f>
        <v>0</v>
      </c>
    </row>
    <row r="123" spans="2:16" ht="16" hidden="1" customHeight="1">
      <c r="B123" s="71">
        <v>1</v>
      </c>
      <c r="C123" s="71"/>
      <c r="D123" s="71"/>
      <c r="E123" s="71">
        <f t="shared" ref="E123:E136" si="10">SUM(C123:D123)</f>
        <v>0</v>
      </c>
    </row>
    <row r="124" spans="2:16" ht="16" hidden="1" customHeight="1">
      <c r="B124" s="71">
        <v>2</v>
      </c>
      <c r="C124" s="71"/>
      <c r="D124" s="71"/>
      <c r="E124" s="71">
        <f t="shared" si="10"/>
        <v>0</v>
      </c>
    </row>
    <row r="125" spans="2:16" ht="16" hidden="1" customHeight="1">
      <c r="B125" s="71">
        <v>3</v>
      </c>
      <c r="C125" s="71"/>
      <c r="D125" s="71"/>
      <c r="E125" s="71">
        <f t="shared" si="10"/>
        <v>0</v>
      </c>
    </row>
    <row r="126" spans="2:16" ht="16" hidden="1" customHeight="1">
      <c r="B126" s="71">
        <v>4</v>
      </c>
      <c r="C126" s="71"/>
      <c r="D126" s="71"/>
      <c r="E126" s="71">
        <f t="shared" si="10"/>
        <v>0</v>
      </c>
    </row>
    <row r="127" spans="2:16" ht="16" hidden="1" customHeight="1">
      <c r="B127" s="71">
        <v>5</v>
      </c>
      <c r="C127" s="71"/>
      <c r="D127" s="71"/>
      <c r="E127" s="71">
        <f t="shared" si="10"/>
        <v>0</v>
      </c>
    </row>
    <row r="128" spans="2:16" ht="16" hidden="1" customHeight="1">
      <c r="B128" s="71">
        <v>6</v>
      </c>
      <c r="C128" s="71"/>
      <c r="D128" s="71"/>
      <c r="E128" s="71">
        <f t="shared" si="10"/>
        <v>0</v>
      </c>
    </row>
    <row r="129" spans="2:14" ht="16" hidden="1" customHeight="1">
      <c r="B129" s="71">
        <v>7</v>
      </c>
      <c r="C129" s="71"/>
      <c r="D129" s="71"/>
      <c r="E129" s="71">
        <f t="shared" si="10"/>
        <v>0</v>
      </c>
    </row>
    <row r="130" spans="2:14">
      <c r="B130" s="71">
        <v>8</v>
      </c>
      <c r="C130" s="71"/>
      <c r="D130" s="71"/>
      <c r="E130" s="71">
        <f t="shared" si="10"/>
        <v>0</v>
      </c>
    </row>
    <row r="131" spans="2:14" ht="16" hidden="1" customHeight="1">
      <c r="B131" s="71">
        <v>9</v>
      </c>
      <c r="C131" s="71"/>
      <c r="D131" s="71"/>
      <c r="E131" s="71">
        <f t="shared" si="10"/>
        <v>0</v>
      </c>
    </row>
    <row r="132" spans="2:14" ht="16" hidden="1" customHeight="1">
      <c r="B132" s="71">
        <v>10</v>
      </c>
      <c r="C132" s="71"/>
      <c r="D132" s="71"/>
      <c r="E132" s="71">
        <f t="shared" si="10"/>
        <v>0</v>
      </c>
    </row>
    <row r="133" spans="2:14" ht="16" hidden="1" customHeight="1">
      <c r="B133" s="71">
        <v>11</v>
      </c>
      <c r="C133" s="71"/>
      <c r="D133" s="71"/>
      <c r="E133" s="71">
        <f t="shared" si="10"/>
        <v>0</v>
      </c>
    </row>
    <row r="134" spans="2:14" ht="16" hidden="1" customHeight="1">
      <c r="B134" s="71">
        <v>12</v>
      </c>
      <c r="C134" s="71"/>
      <c r="D134" s="71"/>
      <c r="E134" s="71">
        <f t="shared" si="10"/>
        <v>0</v>
      </c>
    </row>
    <row r="135" spans="2:14" ht="16" hidden="1" customHeight="1">
      <c r="B135" s="71" t="s">
        <v>94</v>
      </c>
      <c r="C135" s="71"/>
      <c r="D135" s="71"/>
      <c r="E135" s="71">
        <f t="shared" si="10"/>
        <v>0</v>
      </c>
    </row>
    <row r="136" spans="2:14" ht="16" hidden="1" customHeight="1">
      <c r="B136" s="71" t="s">
        <v>7</v>
      </c>
      <c r="C136" s="63">
        <f>C135+C134+C133+C132+C131+C130+C129+C128+C127+C126+C125+C124+C123+C122</f>
        <v>0</v>
      </c>
      <c r="D136" s="63">
        <f>D135+D134+D133+D132+D131+D130+D129+D128+D127+D126+D125+D124+D123+D122</f>
        <v>0</v>
      </c>
      <c r="E136" s="71">
        <f t="shared" si="10"/>
        <v>0</v>
      </c>
    </row>
    <row r="138" spans="2:14" s="2" customFormat="1">
      <c r="B138" s="8" t="s">
        <v>224</v>
      </c>
    </row>
    <row r="139" spans="2:14" s="6" customFormat="1" ht="108.5" customHeight="1">
      <c r="B139" s="158" t="s">
        <v>89</v>
      </c>
      <c r="C139" s="63" t="s">
        <v>36</v>
      </c>
      <c r="D139" s="63" t="s">
        <v>37</v>
      </c>
      <c r="E139" s="63" t="s">
        <v>38</v>
      </c>
      <c r="F139" s="63" t="s">
        <v>39</v>
      </c>
      <c r="G139" s="63" t="s">
        <v>40</v>
      </c>
      <c r="H139" s="63" t="s">
        <v>41</v>
      </c>
      <c r="I139" s="63" t="s">
        <v>42</v>
      </c>
      <c r="J139" s="63" t="s">
        <v>43</v>
      </c>
      <c r="K139" s="63" t="s">
        <v>44</v>
      </c>
      <c r="L139" s="63" t="s">
        <v>250</v>
      </c>
      <c r="M139" s="156" t="s">
        <v>167</v>
      </c>
      <c r="N139" s="7"/>
    </row>
    <row r="140" spans="2:14" s="6" customFormat="1" ht="19">
      <c r="B140" s="159"/>
      <c r="C140" s="23" t="s">
        <v>120</v>
      </c>
      <c r="D140" s="23" t="s">
        <v>121</v>
      </c>
      <c r="E140" s="23" t="s">
        <v>122</v>
      </c>
      <c r="F140" s="23" t="s">
        <v>123</v>
      </c>
      <c r="G140" s="23" t="s">
        <v>124</v>
      </c>
      <c r="H140" s="23" t="s">
        <v>125</v>
      </c>
      <c r="I140" s="23" t="s">
        <v>126</v>
      </c>
      <c r="J140" s="23" t="s">
        <v>127</v>
      </c>
      <c r="K140" s="23" t="s">
        <v>128</v>
      </c>
      <c r="L140" s="23" t="s">
        <v>129</v>
      </c>
      <c r="M140" s="157"/>
      <c r="N140" s="7"/>
    </row>
    <row r="141" spans="2:14" ht="16" hidden="1" customHeight="1">
      <c r="B141" s="71" t="s">
        <v>88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t="16" hidden="1" customHeight="1">
      <c r="B142" s="71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t="16" hidden="1" customHeight="1">
      <c r="B143" s="71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t="16" hidden="1" customHeight="1">
      <c r="B144" s="71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t="16" hidden="1" customHeight="1">
      <c r="B145" s="71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t="16" hidden="1" customHeight="1">
      <c r="B146" s="71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t="16" hidden="1" customHeight="1">
      <c r="B147" s="71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t="16" hidden="1" customHeight="1">
      <c r="B148" s="71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>
      <c r="B149" s="71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t="16" hidden="1" customHeight="1">
      <c r="B150" s="71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t="16" hidden="1" customHeight="1">
      <c r="B151" s="71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t="16" hidden="1" customHeight="1">
      <c r="B152" s="71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t="16" hidden="1" customHeight="1">
      <c r="B153" s="71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t="16" hidden="1" customHeight="1">
      <c r="B154" s="71" t="s">
        <v>94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t="16" hidden="1" customHeight="1">
      <c r="B155" s="71" t="s">
        <v>7</v>
      </c>
      <c r="C155" s="63">
        <f>C154+C153+C152+C151+C150+C149+C148+C147+C146+C145+C144+C143+C142+C141</f>
        <v>0</v>
      </c>
      <c r="D155" s="63">
        <f t="shared" ref="D155:L155" si="12">D154+D153+D152+D151+D150+D149+D148+D147+D146+D145+D144+D143+D142+D141</f>
        <v>0</v>
      </c>
      <c r="E155" s="63">
        <f t="shared" si="12"/>
        <v>0</v>
      </c>
      <c r="F155" s="63">
        <f t="shared" si="12"/>
        <v>0</v>
      </c>
      <c r="G155" s="63">
        <f t="shared" si="12"/>
        <v>0</v>
      </c>
      <c r="H155" s="63">
        <f t="shared" si="12"/>
        <v>0</v>
      </c>
      <c r="I155" s="63">
        <f t="shared" si="12"/>
        <v>0</v>
      </c>
      <c r="J155" s="63">
        <f t="shared" si="12"/>
        <v>0</v>
      </c>
      <c r="K155" s="63">
        <f t="shared" si="12"/>
        <v>0</v>
      </c>
      <c r="L155" s="63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225</v>
      </c>
      <c r="C157" s="10"/>
      <c r="D157" s="10"/>
      <c r="E157" s="10"/>
    </row>
    <row r="158" spans="2:15" ht="57" customHeight="1">
      <c r="B158" s="158" t="s">
        <v>89</v>
      </c>
      <c r="C158" s="63" t="s">
        <v>45</v>
      </c>
      <c r="D158" s="63" t="s">
        <v>46</v>
      </c>
      <c r="E158" s="63" t="s">
        <v>47</v>
      </c>
      <c r="F158" s="63" t="s">
        <v>50</v>
      </c>
      <c r="G158" s="63" t="s">
        <v>26</v>
      </c>
      <c r="H158" s="63" t="s">
        <v>51</v>
      </c>
      <c r="I158" s="63" t="s">
        <v>52</v>
      </c>
      <c r="J158" s="63" t="s">
        <v>53</v>
      </c>
      <c r="K158" s="63" t="s">
        <v>54</v>
      </c>
      <c r="L158" s="63" t="s">
        <v>251</v>
      </c>
      <c r="M158" s="63" t="s">
        <v>252</v>
      </c>
      <c r="N158" s="63" t="s">
        <v>229</v>
      </c>
      <c r="O158" s="156" t="s">
        <v>167</v>
      </c>
    </row>
    <row r="159" spans="2:15" ht="16" customHeight="1">
      <c r="B159" s="159"/>
      <c r="C159" s="23" t="s">
        <v>130</v>
      </c>
      <c r="D159" s="23" t="s">
        <v>131</v>
      </c>
      <c r="E159" s="23" t="s">
        <v>132</v>
      </c>
      <c r="F159" s="23" t="s">
        <v>133</v>
      </c>
      <c r="G159" s="23" t="s">
        <v>134</v>
      </c>
      <c r="H159" s="23" t="s">
        <v>135</v>
      </c>
      <c r="I159" s="23" t="s">
        <v>136</v>
      </c>
      <c r="J159" s="23" t="s">
        <v>137</v>
      </c>
      <c r="K159" s="23" t="s">
        <v>138</v>
      </c>
      <c r="L159" s="23" t="s">
        <v>139</v>
      </c>
      <c r="M159" s="23" t="s">
        <v>227</v>
      </c>
      <c r="N159" s="23" t="s">
        <v>253</v>
      </c>
      <c r="O159" s="157"/>
    </row>
    <row r="160" spans="2:15" ht="16" hidden="1" customHeight="1">
      <c r="B160" s="71" t="s">
        <v>88</v>
      </c>
      <c r="C160" s="63"/>
      <c r="D160" s="63"/>
      <c r="E160" s="63"/>
      <c r="F160" s="71"/>
      <c r="G160" s="71"/>
      <c r="H160" s="71"/>
      <c r="I160" s="71"/>
      <c r="J160" s="71"/>
      <c r="K160" s="71"/>
      <c r="L160" s="71"/>
      <c r="M160" s="71"/>
      <c r="N160" s="71"/>
      <c r="O160" s="71">
        <f>SUM(C160:N160)</f>
        <v>0</v>
      </c>
    </row>
    <row r="161" spans="2:15" ht="16" hidden="1" customHeight="1">
      <c r="B161" s="71">
        <v>1</v>
      </c>
      <c r="C161" s="63"/>
      <c r="D161" s="63"/>
      <c r="E161" s="63"/>
      <c r="F161" s="71"/>
      <c r="G161" s="71"/>
      <c r="H161" s="71"/>
      <c r="I161" s="71"/>
      <c r="J161" s="71"/>
      <c r="K161" s="71"/>
      <c r="L161" s="71"/>
      <c r="M161" s="71"/>
      <c r="N161" s="71"/>
      <c r="O161" s="71">
        <f t="shared" ref="O161:O174" si="13">SUM(C161:N161)</f>
        <v>0</v>
      </c>
    </row>
    <row r="162" spans="2:15" ht="16" hidden="1" customHeight="1">
      <c r="B162" s="71">
        <v>2</v>
      </c>
      <c r="C162" s="63"/>
      <c r="D162" s="63"/>
      <c r="E162" s="63"/>
      <c r="F162" s="71"/>
      <c r="G162" s="71"/>
      <c r="H162" s="71"/>
      <c r="I162" s="71"/>
      <c r="J162" s="71"/>
      <c r="K162" s="71"/>
      <c r="L162" s="71"/>
      <c r="M162" s="71"/>
      <c r="N162" s="71"/>
      <c r="O162" s="71">
        <f t="shared" si="13"/>
        <v>0</v>
      </c>
    </row>
    <row r="163" spans="2:15" ht="16" hidden="1" customHeight="1">
      <c r="B163" s="71">
        <v>3</v>
      </c>
      <c r="C163" s="63"/>
      <c r="D163" s="63"/>
      <c r="E163" s="63"/>
      <c r="F163" s="71"/>
      <c r="G163" s="71"/>
      <c r="H163" s="71"/>
      <c r="I163" s="71"/>
      <c r="J163" s="71"/>
      <c r="K163" s="71"/>
      <c r="L163" s="71"/>
      <c r="M163" s="71"/>
      <c r="N163" s="71"/>
      <c r="O163" s="71">
        <f t="shared" si="13"/>
        <v>0</v>
      </c>
    </row>
    <row r="164" spans="2:15" ht="16" hidden="1" customHeight="1">
      <c r="B164" s="71">
        <v>4</v>
      </c>
      <c r="C164" s="63"/>
      <c r="D164" s="63"/>
      <c r="E164" s="63"/>
      <c r="F164" s="71"/>
      <c r="G164" s="71"/>
      <c r="H164" s="71"/>
      <c r="I164" s="71"/>
      <c r="J164" s="71"/>
      <c r="K164" s="71"/>
      <c r="L164" s="71"/>
      <c r="M164" s="71"/>
      <c r="N164" s="71"/>
      <c r="O164" s="71">
        <f t="shared" si="13"/>
        <v>0</v>
      </c>
    </row>
    <row r="165" spans="2:15" ht="16" hidden="1" customHeight="1">
      <c r="B165" s="71">
        <v>5</v>
      </c>
      <c r="C165" s="63"/>
      <c r="D165" s="63"/>
      <c r="E165" s="63"/>
      <c r="F165" s="71"/>
      <c r="G165" s="71"/>
      <c r="H165" s="71"/>
      <c r="I165" s="71"/>
      <c r="J165" s="71"/>
      <c r="K165" s="71"/>
      <c r="L165" s="71"/>
      <c r="M165" s="71"/>
      <c r="N165" s="71"/>
      <c r="O165" s="71">
        <f t="shared" si="13"/>
        <v>0</v>
      </c>
    </row>
    <row r="166" spans="2:15" ht="16" hidden="1" customHeight="1">
      <c r="B166" s="71">
        <v>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>
        <f t="shared" si="13"/>
        <v>0</v>
      </c>
    </row>
    <row r="167" spans="2:15" ht="16" hidden="1" customHeight="1">
      <c r="B167" s="71">
        <v>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>
        <f t="shared" si="13"/>
        <v>0</v>
      </c>
    </row>
    <row r="168" spans="2:15">
      <c r="B168" s="71">
        <v>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>
        <f t="shared" si="13"/>
        <v>0</v>
      </c>
    </row>
    <row r="169" spans="2:15" ht="16" hidden="1" customHeight="1">
      <c r="B169" s="71">
        <v>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>
        <f t="shared" si="13"/>
        <v>0</v>
      </c>
    </row>
    <row r="170" spans="2:15" ht="16" hidden="1" customHeight="1">
      <c r="B170" s="71">
        <v>10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>
        <f t="shared" si="13"/>
        <v>0</v>
      </c>
    </row>
    <row r="171" spans="2:15" ht="16" hidden="1" customHeight="1">
      <c r="B171" s="71">
        <v>11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>
        <f t="shared" si="13"/>
        <v>0</v>
      </c>
    </row>
    <row r="172" spans="2:15" ht="16" hidden="1" customHeight="1">
      <c r="B172" s="71">
        <v>12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>
        <f t="shared" si="13"/>
        <v>0</v>
      </c>
    </row>
    <row r="173" spans="2:15" ht="16" hidden="1" customHeight="1">
      <c r="B173" s="71" t="s">
        <v>94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>
        <f t="shared" si="13"/>
        <v>0</v>
      </c>
    </row>
    <row r="174" spans="2:15" ht="16" hidden="1" customHeight="1">
      <c r="B174" s="71" t="s">
        <v>7</v>
      </c>
      <c r="C174" s="63">
        <f>SUM(C160:C173)</f>
        <v>0</v>
      </c>
      <c r="D174" s="63">
        <f t="shared" ref="D174:N174" si="14">SUM(D160:D173)</f>
        <v>0</v>
      </c>
      <c r="E174" s="63">
        <f t="shared" si="14"/>
        <v>0</v>
      </c>
      <c r="F174" s="63">
        <f t="shared" si="14"/>
        <v>0</v>
      </c>
      <c r="G174" s="63">
        <f t="shared" si="14"/>
        <v>0</v>
      </c>
      <c r="H174" s="63">
        <f t="shared" si="14"/>
        <v>0</v>
      </c>
      <c r="I174" s="63">
        <f t="shared" si="14"/>
        <v>0</v>
      </c>
      <c r="J174" s="63">
        <f t="shared" si="14"/>
        <v>0</v>
      </c>
      <c r="K174" s="63">
        <f t="shared" si="14"/>
        <v>0</v>
      </c>
      <c r="L174" s="63">
        <f t="shared" si="14"/>
        <v>0</v>
      </c>
      <c r="M174" s="63">
        <f t="shared" si="14"/>
        <v>0</v>
      </c>
      <c r="N174" s="63">
        <f t="shared" si="14"/>
        <v>0</v>
      </c>
      <c r="O174" s="71">
        <f t="shared" si="13"/>
        <v>0</v>
      </c>
    </row>
    <row r="176" spans="2:15" s="2" customFormat="1" ht="14.5" customHeight="1">
      <c r="B176" s="33" t="s">
        <v>226</v>
      </c>
      <c r="C176" s="8"/>
      <c r="D176" s="8"/>
      <c r="E176" s="8"/>
      <c r="F176" s="8"/>
      <c r="G176" s="8"/>
      <c r="H176" s="8"/>
    </row>
    <row r="177" spans="2:36" ht="240.5" customHeight="1">
      <c r="B177" s="158" t="s">
        <v>89</v>
      </c>
      <c r="C177" s="63" t="s">
        <v>57</v>
      </c>
      <c r="D177" s="63" t="s">
        <v>254</v>
      </c>
      <c r="E177" s="63" t="s">
        <v>58</v>
      </c>
      <c r="F177" s="63" t="s">
        <v>59</v>
      </c>
      <c r="G177" s="63" t="s">
        <v>61</v>
      </c>
      <c r="H177" s="63" t="s">
        <v>62</v>
      </c>
      <c r="I177" s="63" t="s">
        <v>66</v>
      </c>
      <c r="J177" s="63" t="s">
        <v>67</v>
      </c>
      <c r="K177" s="63" t="s">
        <v>68</v>
      </c>
      <c r="L177" s="63" t="s">
        <v>69</v>
      </c>
      <c r="M177" s="63" t="s">
        <v>70</v>
      </c>
      <c r="N177" s="63" t="s">
        <v>71</v>
      </c>
      <c r="O177" s="63" t="s">
        <v>72</v>
      </c>
      <c r="P177" s="63" t="s">
        <v>73</v>
      </c>
      <c r="Q177" s="63" t="s">
        <v>74</v>
      </c>
      <c r="R177" s="63" t="s">
        <v>255</v>
      </c>
      <c r="S177" s="63" t="s">
        <v>256</v>
      </c>
      <c r="T177" s="63" t="s">
        <v>257</v>
      </c>
      <c r="U177" s="63" t="s">
        <v>75</v>
      </c>
      <c r="V177" s="63" t="s">
        <v>76</v>
      </c>
      <c r="W177" s="63" t="s">
        <v>77</v>
      </c>
      <c r="X177" s="63" t="s">
        <v>258</v>
      </c>
      <c r="Y177" s="63" t="s">
        <v>78</v>
      </c>
      <c r="Z177" s="63" t="s">
        <v>80</v>
      </c>
      <c r="AA177" s="63" t="s">
        <v>83</v>
      </c>
      <c r="AB177" s="63" t="s">
        <v>84</v>
      </c>
      <c r="AC177" s="63" t="s">
        <v>79</v>
      </c>
      <c r="AD177" s="63" t="s">
        <v>81</v>
      </c>
      <c r="AE177" s="63" t="s">
        <v>259</v>
      </c>
      <c r="AF177" s="63" t="s">
        <v>82</v>
      </c>
      <c r="AG177" s="63" t="s">
        <v>85</v>
      </c>
      <c r="AH177" s="63" t="s">
        <v>260</v>
      </c>
      <c r="AI177" s="63" t="s">
        <v>261</v>
      </c>
      <c r="AJ177" s="156" t="s">
        <v>167</v>
      </c>
    </row>
    <row r="178" spans="2:36" ht="16.5" customHeight="1">
      <c r="B178" s="159"/>
      <c r="C178" s="23" t="s">
        <v>262</v>
      </c>
      <c r="D178" s="23" t="s">
        <v>263</v>
      </c>
      <c r="E178" s="23" t="s">
        <v>264</v>
      </c>
      <c r="F178" s="23" t="s">
        <v>265</v>
      </c>
      <c r="G178" s="23" t="s">
        <v>266</v>
      </c>
      <c r="H178" s="23" t="s">
        <v>267</v>
      </c>
      <c r="I178" s="23" t="s">
        <v>268</v>
      </c>
      <c r="J178" s="23" t="s">
        <v>269</v>
      </c>
      <c r="K178" s="23" t="s">
        <v>270</v>
      </c>
      <c r="L178" s="23" t="s">
        <v>271</v>
      </c>
      <c r="M178" s="23" t="s">
        <v>272</v>
      </c>
      <c r="N178" s="23" t="s">
        <v>273</v>
      </c>
      <c r="O178" s="23" t="s">
        <v>274</v>
      </c>
      <c r="P178" s="23" t="s">
        <v>275</v>
      </c>
      <c r="Q178" s="23" t="s">
        <v>276</v>
      </c>
      <c r="R178" s="23" t="s">
        <v>277</v>
      </c>
      <c r="S178" s="23" t="s">
        <v>278</v>
      </c>
      <c r="T178" s="23" t="s">
        <v>279</v>
      </c>
      <c r="U178" s="23" t="s">
        <v>280</v>
      </c>
      <c r="V178" s="23" t="s">
        <v>281</v>
      </c>
      <c r="W178" s="23" t="s">
        <v>282</v>
      </c>
      <c r="X178" s="23" t="s">
        <v>283</v>
      </c>
      <c r="Y178" s="23" t="s">
        <v>284</v>
      </c>
      <c r="Z178" s="23" t="s">
        <v>285</v>
      </c>
      <c r="AA178" s="23" t="s">
        <v>286</v>
      </c>
      <c r="AB178" s="23" t="s">
        <v>287</v>
      </c>
      <c r="AC178" s="23" t="s">
        <v>288</v>
      </c>
      <c r="AD178" s="23" t="s">
        <v>289</v>
      </c>
      <c r="AE178" s="23" t="s">
        <v>290</v>
      </c>
      <c r="AF178" s="23" t="s">
        <v>291</v>
      </c>
      <c r="AG178" s="23" t="s">
        <v>292</v>
      </c>
      <c r="AH178" s="23" t="s">
        <v>293</v>
      </c>
      <c r="AI178" s="23" t="s">
        <v>294</v>
      </c>
      <c r="AJ178" s="157"/>
    </row>
    <row r="179" spans="2:36" ht="16" hidden="1" customHeight="1">
      <c r="B179" s="71" t="s">
        <v>88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t="16" hidden="1" customHeight="1">
      <c r="B180" s="71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t="16" hidden="1" customHeight="1">
      <c r="B181" s="71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t="16" hidden="1" customHeight="1">
      <c r="B182" s="71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t="16" hidden="1" customHeight="1">
      <c r="B183" s="71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t="16" hidden="1" customHeight="1">
      <c r="B184" s="71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t="16" hidden="1" customHeight="1">
      <c r="B185" s="71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t="16" hidden="1" customHeight="1">
      <c r="B186" s="71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>
      <c r="B187" s="71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t="16" hidden="1" customHeight="1">
      <c r="B188" s="71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t="16" hidden="1" customHeight="1">
      <c r="B189" s="71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t="16" hidden="1" customHeight="1">
      <c r="B190" s="71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t="16" hidden="1" customHeight="1">
      <c r="B191" s="71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t="16" hidden="1" customHeight="1">
      <c r="B192" s="71" t="s">
        <v>94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t="16" hidden="1" customHeight="1">
      <c r="B193" s="71" t="s">
        <v>7</v>
      </c>
      <c r="C193" s="63">
        <f>C192+C191+C190+C189+C188+C187+C186+C185+C184+C183+C182+C181+C180+C179</f>
        <v>0</v>
      </c>
      <c r="D193" s="63">
        <f t="shared" ref="D193:AI193" si="16">D192+D191+D190+D189+D188+D187+D186+D185+D184+D183+D182+D181+D180+D179</f>
        <v>0</v>
      </c>
      <c r="E193" s="63">
        <f t="shared" si="16"/>
        <v>0</v>
      </c>
      <c r="F193" s="63">
        <f t="shared" si="16"/>
        <v>0</v>
      </c>
      <c r="G193" s="63">
        <f t="shared" si="16"/>
        <v>0</v>
      </c>
      <c r="H193" s="63">
        <f t="shared" si="16"/>
        <v>0</v>
      </c>
      <c r="I193" s="63">
        <f t="shared" si="16"/>
        <v>0</v>
      </c>
      <c r="J193" s="63">
        <f t="shared" si="16"/>
        <v>0</v>
      </c>
      <c r="K193" s="63">
        <f t="shared" si="16"/>
        <v>0</v>
      </c>
      <c r="L193" s="63">
        <f t="shared" si="16"/>
        <v>0</v>
      </c>
      <c r="M193" s="63">
        <f t="shared" si="16"/>
        <v>0</v>
      </c>
      <c r="N193" s="63">
        <f t="shared" si="16"/>
        <v>0</v>
      </c>
      <c r="O193" s="63">
        <f t="shared" si="16"/>
        <v>0</v>
      </c>
      <c r="P193" s="63">
        <f t="shared" si="16"/>
        <v>0</v>
      </c>
      <c r="Q193" s="63">
        <f t="shared" si="16"/>
        <v>0</v>
      </c>
      <c r="R193" s="63">
        <f t="shared" si="16"/>
        <v>0</v>
      </c>
      <c r="S193" s="63">
        <f t="shared" si="16"/>
        <v>0</v>
      </c>
      <c r="T193" s="63">
        <f t="shared" si="16"/>
        <v>0</v>
      </c>
      <c r="U193" s="63">
        <f t="shared" si="16"/>
        <v>0</v>
      </c>
      <c r="V193" s="63">
        <f t="shared" si="16"/>
        <v>0</v>
      </c>
      <c r="W193" s="63">
        <f t="shared" si="16"/>
        <v>0</v>
      </c>
      <c r="X193" s="63">
        <f t="shared" si="16"/>
        <v>0</v>
      </c>
      <c r="Y193" s="63">
        <f t="shared" si="16"/>
        <v>0</v>
      </c>
      <c r="Z193" s="63">
        <f t="shared" si="16"/>
        <v>0</v>
      </c>
      <c r="AA193" s="63">
        <f t="shared" si="16"/>
        <v>0</v>
      </c>
      <c r="AB193" s="63">
        <f t="shared" si="16"/>
        <v>0</v>
      </c>
      <c r="AC193" s="63">
        <f t="shared" si="16"/>
        <v>0</v>
      </c>
      <c r="AD193" s="63">
        <f t="shared" si="16"/>
        <v>0</v>
      </c>
      <c r="AE193" s="63">
        <f t="shared" si="16"/>
        <v>0</v>
      </c>
      <c r="AF193" s="63">
        <f t="shared" si="16"/>
        <v>0</v>
      </c>
      <c r="AG193" s="63">
        <f t="shared" si="16"/>
        <v>0</v>
      </c>
      <c r="AH193" s="63">
        <f t="shared" si="16"/>
        <v>0</v>
      </c>
      <c r="AI193" s="63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64" t="s">
        <v>89</v>
      </c>
      <c r="C197" s="64" t="s">
        <v>8</v>
      </c>
      <c r="D197" s="64" t="s">
        <v>9</v>
      </c>
      <c r="E197" s="63" t="s">
        <v>167</v>
      </c>
    </row>
    <row r="198" spans="2:36" ht="16" hidden="1" customHeight="1">
      <c r="B198" s="71" t="s">
        <v>88</v>
      </c>
      <c r="C198" s="14"/>
      <c r="D198" s="14"/>
      <c r="E198" s="18">
        <f>SUM(C198:D198)</f>
        <v>0</v>
      </c>
    </row>
    <row r="199" spans="2:36" ht="16" hidden="1" customHeight="1">
      <c r="B199" s="71">
        <v>1</v>
      </c>
      <c r="C199" s="14"/>
      <c r="D199" s="14"/>
      <c r="E199" s="18">
        <f t="shared" ref="E199:E212" si="17">SUM(C199:D199)</f>
        <v>0</v>
      </c>
    </row>
    <row r="200" spans="2:36" ht="16" hidden="1" customHeight="1">
      <c r="B200" s="71">
        <v>2</v>
      </c>
      <c r="C200" s="14"/>
      <c r="D200" s="14"/>
      <c r="E200" s="18">
        <f t="shared" si="17"/>
        <v>0</v>
      </c>
    </row>
    <row r="201" spans="2:36" ht="16" hidden="1" customHeight="1">
      <c r="B201" s="71">
        <v>3</v>
      </c>
      <c r="C201" s="14"/>
      <c r="D201" s="14"/>
      <c r="E201" s="18">
        <f t="shared" si="17"/>
        <v>0</v>
      </c>
    </row>
    <row r="202" spans="2:36" ht="16" hidden="1" customHeight="1">
      <c r="B202" s="71">
        <v>4</v>
      </c>
      <c r="C202" s="14"/>
      <c r="D202" s="14"/>
      <c r="E202" s="18">
        <f t="shared" si="17"/>
        <v>0</v>
      </c>
    </row>
    <row r="203" spans="2:36" ht="16" hidden="1" customHeight="1">
      <c r="B203" s="71">
        <v>5</v>
      </c>
      <c r="C203" s="14"/>
      <c r="D203" s="14"/>
      <c r="E203" s="18">
        <f t="shared" si="17"/>
        <v>0</v>
      </c>
    </row>
    <row r="204" spans="2:36" ht="16" hidden="1" customHeight="1">
      <c r="B204" s="71">
        <v>6</v>
      </c>
      <c r="C204" s="14"/>
      <c r="D204" s="14"/>
      <c r="E204" s="18">
        <f t="shared" si="17"/>
        <v>0</v>
      </c>
    </row>
    <row r="205" spans="2:36" ht="16" hidden="1" customHeight="1">
      <c r="B205" s="71">
        <v>7</v>
      </c>
      <c r="C205" s="14"/>
      <c r="D205" s="14"/>
      <c r="E205" s="18">
        <f t="shared" si="17"/>
        <v>0</v>
      </c>
    </row>
    <row r="206" spans="2:36">
      <c r="B206" s="71">
        <v>8</v>
      </c>
      <c r="C206" s="14"/>
      <c r="D206" s="14"/>
      <c r="E206" s="18">
        <f t="shared" si="17"/>
        <v>0</v>
      </c>
    </row>
    <row r="207" spans="2:36" ht="16" hidden="1" customHeight="1">
      <c r="B207" s="71">
        <v>9</v>
      </c>
      <c r="C207" s="14"/>
      <c r="D207" s="14"/>
      <c r="E207" s="18">
        <f t="shared" si="17"/>
        <v>0</v>
      </c>
    </row>
    <row r="208" spans="2:36" ht="16" hidden="1" customHeight="1">
      <c r="B208" s="71">
        <v>10</v>
      </c>
      <c r="C208" s="14"/>
      <c r="D208" s="14"/>
      <c r="E208" s="18">
        <f t="shared" si="17"/>
        <v>0</v>
      </c>
    </row>
    <row r="209" spans="2:10" ht="16" hidden="1" customHeight="1">
      <c r="B209" s="71">
        <v>11</v>
      </c>
      <c r="C209" s="14"/>
      <c r="D209" s="14"/>
      <c r="E209" s="18">
        <f t="shared" si="17"/>
        <v>0</v>
      </c>
    </row>
    <row r="210" spans="2:10" ht="16" hidden="1" customHeight="1">
      <c r="B210" s="71">
        <v>12</v>
      </c>
      <c r="C210" s="14"/>
      <c r="D210" s="14"/>
      <c r="E210" s="18">
        <f t="shared" si="17"/>
        <v>0</v>
      </c>
    </row>
    <row r="211" spans="2:10" ht="16" hidden="1" customHeight="1">
      <c r="B211" s="71" t="s">
        <v>94</v>
      </c>
      <c r="C211" s="14"/>
      <c r="D211" s="14"/>
      <c r="E211" s="18">
        <f t="shared" si="17"/>
        <v>0</v>
      </c>
    </row>
    <row r="212" spans="2:10" ht="16" hidden="1" customHeight="1">
      <c r="B212" s="71" t="s">
        <v>7</v>
      </c>
      <c r="C212" s="63">
        <f>C211+C210+C209+C208+C207+C206+C205+C204+C203+C202+C201+C200+C199+C198</f>
        <v>0</v>
      </c>
      <c r="D212" s="63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228</v>
      </c>
    </row>
    <row r="215" spans="2:10" ht="85">
      <c r="B215" s="158" t="s">
        <v>89</v>
      </c>
      <c r="C215" s="17" t="s">
        <v>55</v>
      </c>
      <c r="D215" s="17" t="s">
        <v>56</v>
      </c>
      <c r="E215" s="63" t="s">
        <v>60</v>
      </c>
      <c r="F215" s="63" t="s">
        <v>64</v>
      </c>
      <c r="G215" s="63" t="s">
        <v>63</v>
      </c>
      <c r="H215" s="63" t="s">
        <v>65</v>
      </c>
      <c r="I215" s="63" t="s">
        <v>87</v>
      </c>
      <c r="J215" s="156" t="s">
        <v>167</v>
      </c>
    </row>
    <row r="216" spans="2:10" ht="19">
      <c r="B216" s="159"/>
      <c r="C216" s="23" t="s">
        <v>140</v>
      </c>
      <c r="D216" s="23" t="s">
        <v>141</v>
      </c>
      <c r="E216" s="23" t="s">
        <v>142</v>
      </c>
      <c r="F216" s="23" t="s">
        <v>143</v>
      </c>
      <c r="G216" s="23" t="s">
        <v>144</v>
      </c>
      <c r="H216" s="23" t="s">
        <v>145</v>
      </c>
      <c r="I216" s="23" t="s">
        <v>146</v>
      </c>
      <c r="J216" s="157"/>
    </row>
    <row r="217" spans="2:10" ht="16" hidden="1" customHeight="1">
      <c r="B217" s="71" t="s">
        <v>88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t="16" hidden="1" customHeight="1">
      <c r="B218" s="71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t="16" hidden="1" customHeight="1">
      <c r="B219" s="71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t="16" hidden="1" customHeight="1">
      <c r="B220" s="71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t="16" hidden="1" customHeight="1">
      <c r="B221" s="71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t="16" hidden="1" customHeight="1">
      <c r="B222" s="71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t="16" hidden="1" customHeight="1">
      <c r="B223" s="71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t="16" hidden="1" customHeight="1">
      <c r="B224" s="71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>
      <c r="B225" s="71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t="16" hidden="1" customHeight="1">
      <c r="B226" s="71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t="16" hidden="1" customHeight="1">
      <c r="B227" s="71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t="16" hidden="1" customHeight="1">
      <c r="B228" s="71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t="16" hidden="1" customHeight="1">
      <c r="B229" s="71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t="16" hidden="1" customHeight="1">
      <c r="B230" s="71" t="s">
        <v>94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t="16" hidden="1" customHeight="1">
      <c r="B231" s="71" t="s">
        <v>7</v>
      </c>
      <c r="C231" s="63">
        <f>C230+C229+C228+C227+C226+C225+C224+C223+C222+C221+C220+C219+C218+C217</f>
        <v>0</v>
      </c>
      <c r="D231" s="63">
        <f t="shared" ref="D231:I231" si="19">D230+D229+D228+D227+D226+D225+D224+D223+D222+D221+D220+D219+D218+D217</f>
        <v>0</v>
      </c>
      <c r="E231" s="63">
        <f t="shared" si="19"/>
        <v>0</v>
      </c>
      <c r="F231" s="63">
        <f t="shared" si="19"/>
        <v>0</v>
      </c>
      <c r="G231" s="63">
        <f t="shared" si="19"/>
        <v>0</v>
      </c>
      <c r="H231" s="63">
        <f t="shared" si="19"/>
        <v>0</v>
      </c>
      <c r="I231" s="63">
        <f t="shared" si="19"/>
        <v>0</v>
      </c>
      <c r="J231" s="18">
        <f t="shared" si="18"/>
        <v>0</v>
      </c>
    </row>
    <row r="233" spans="2:10">
      <c r="B233" s="174" t="s">
        <v>175</v>
      </c>
      <c r="C233" s="175"/>
      <c r="D233" s="32" t="s">
        <v>176</v>
      </c>
    </row>
    <row r="234" spans="2:10">
      <c r="B234" s="21" t="str">
        <f>IF(D233="","",IF(D233="English",'File Directory'!B53,IF(D233="Filipino",'File Directory'!B78,'File Directory'!B103)))</f>
        <v xml:space="preserve">Instruction: </v>
      </c>
      <c r="D234" s="13"/>
    </row>
    <row r="235" spans="2:10">
      <c r="B235" s="13"/>
      <c r="C235" s="22" t="str">
        <f>IF($D$233="","",IF($D$233="English",'File Directory'!C54,IF($D$233="Filipino",'File Directory'!C79,'File Directory'!C104)))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Directory'!C55,IF($D$233="Filipino",'File Directory'!C80,'File Directory'!C105)))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Directory'!C56,IF($D$233="Filipino",'File Directory'!C81,'File Directory'!C106)))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Directory'!C58,IF($D$233="Filipino",'File Directory'!C83,'File Directory'!C108)))</f>
        <v>*For Prospective Adviser</v>
      </c>
    </row>
    <row r="240" spans="2:10">
      <c r="C240" s="22" t="str">
        <f>IF($D$233="","",IF($D$233="English",'File Directory'!C59,IF($D$233="Filipino",'File Directory'!C84,'File Directory'!C109)))</f>
        <v>1. Review all MLESF for Accuracy/completeness</v>
      </c>
    </row>
    <row r="241" spans="3:3">
      <c r="C241" s="22" t="str">
        <f>IF($D$233="","",IF($D$233="English",'File Directory'!C60,IF($D$233="Filipino",'File Directory'!C85,'File Directory'!C110)))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Directory'!C61,IF($D$233="Filipino",'File Directory'!C86,'File Directory'!C111)))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Directory'!C63,IF($D$233="Filipino",'File Directory'!C88,'File Directory'!C113)))</f>
        <v>For Grade Level Enrollment Chair (if any)</v>
      </c>
    </row>
    <row r="245" spans="3:3">
      <c r="C245" s="22" t="str">
        <f>IF($D$233="","",IF($D$233="English",'File Directory'!C64,IF($D$233="Filipino",'File Directory'!C89,'File Directory'!C114)))</f>
        <v>1. Review all Summary Matrix submitted by advisers, check for accuracy/completeness</v>
      </c>
    </row>
    <row r="246" spans="3:3">
      <c r="C246" s="22" t="str">
        <f>IF($D$233="","",IF($D$233="English",'File Directory'!C65,IF($D$233="Filipino",'File Directory'!C90,'File Directory'!C115)))</f>
        <v xml:space="preserve">2. Prepare a Summary Matrix with totality for all items/questions of all sections </v>
      </c>
    </row>
    <row r="247" spans="3:3">
      <c r="C247" s="22" t="str">
        <f>IF($D$233="","",IF($D$233="English",'File Directory'!C66,IF($D$233="Filipino",'File Directory'!C91,'File Directory'!C116)))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Directory'!C68,IF($D$233="Filipino",'File Directory'!C93,'File Directory'!C118)))</f>
        <v>For School Enrollment Focal Person (SEFP)</v>
      </c>
    </row>
    <row r="250" spans="3:3">
      <c r="C250" s="22" t="str">
        <f>IF($D$233="","",IF($D$233="English",'File Directory'!C69,IF($D$233="Filipino",'File Directory'!C94,'File Directory'!C119)))</f>
        <v>1. Review all Grade Level Summary Matrix submitted by GLEC, check for accuracy/completeness</v>
      </c>
    </row>
    <row r="251" spans="3:3">
      <c r="C251" s="22" t="str">
        <f>IF($D$233="","",IF($D$233="English",'File Directory'!C70,IF($D$233="Filipino",'File Directory'!C95,'File Directory'!C120)))</f>
        <v>2. Prepare a Summary Matrix with totality for all items/questions of all Grade Levels</v>
      </c>
    </row>
    <row r="252" spans="3:3">
      <c r="C252" s="22" t="str">
        <f>IF($D$233="","",IF($D$233="English",'File Directory'!C71,IF($D$233="Filipino",'File Directory'!C96,'File Directory'!C121)))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Directory'!C73,IF($D$233="Filipino",'File Directory'!C98,'File Directory'!C123)))</f>
        <v>For LIS System Administrator</v>
      </c>
    </row>
    <row r="255" spans="3:3">
      <c r="C255" s="22" t="str">
        <f>IF($D$233="","",IF($D$233="English",'File Directory'!C74,IF($D$233="Filipino",'File Directory'!C99,'File Directory'!C124)))</f>
        <v>1. Review the School Level Summary Matrix  validate the correctness of enrollment count vis-a-vis the number of respondents</v>
      </c>
    </row>
    <row r="256" spans="3:3">
      <c r="C256" s="22" t="str">
        <f>IF($D$233="","",IF($D$233="English",'File Directory'!C75,IF($D$233="Filipino",'File Directory'!C100,'File Directory'!C125)))</f>
        <v>2. Login to LIS and click the QC Folder available in the Dashboard</v>
      </c>
    </row>
    <row r="257" spans="3:3">
      <c r="C257" s="22" t="str">
        <f>IF($D$233="","",IF($D$233="English",'File Directory'!C76,IF($D$233="Filipino",'File Directory'!C101,'File Directory'!C126)))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S82:S83"/>
    <mergeCell ref="D3:F3"/>
    <mergeCell ref="B4:C4"/>
    <mergeCell ref="G4:H4"/>
    <mergeCell ref="B5:C5"/>
    <mergeCell ref="E5:I5"/>
    <mergeCell ref="B27:B28"/>
    <mergeCell ref="J27:J28"/>
    <mergeCell ref="B82:B83"/>
    <mergeCell ref="B233:C233"/>
    <mergeCell ref="P101:P102"/>
    <mergeCell ref="B139:B140"/>
    <mergeCell ref="M139:M140"/>
    <mergeCell ref="B158:B159"/>
    <mergeCell ref="O158:O159"/>
    <mergeCell ref="B101:B102"/>
    <mergeCell ref="B177:B178"/>
  </mergeCells>
  <dataValidations count="1">
    <dataValidation type="list" allowBlank="1" showInputMessage="1" showErrorMessage="1" sqref="D233" xr:uid="{F58D274C-1DAB-B64D-9DCB-ADA573296A68}">
      <formula1>"English,Filipino,Cebuano"</formula1>
    </dataValidation>
  </dataValidations>
  <hyperlinks>
    <hyperlink ref="J1" location="'Summary Matrix MLESF (SEFP)'!A1" tooltip="View Summary Matrix MLESF (SEFP)" display="Return to Summary Matrix MLESF (SEFP)" xr:uid="{3CB66C0E-8A1C-CF4B-AAC2-FD4065E25F21}"/>
    <hyperlink ref="K1" location="'File Directory'!A1" tooltip="Go Back to File Directory" display="Return to File Directory" xr:uid="{C9954922-78B3-B949-9314-E94A9E22C6F1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9C8D7-B273-7C48-9C22-30E6DD53C568}">
  <sheetPr>
    <tabColor rgb="FF7030A0"/>
  </sheetPr>
  <dimension ref="B1:AJ257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8.8320312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1.5" style="3" customWidth="1"/>
    <col min="15" max="15" width="21.83203125" style="3" customWidth="1"/>
    <col min="16" max="16" width="24.5" style="3" customWidth="1"/>
    <col min="17" max="17" width="20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8.6640625" style="3"/>
    <col min="34" max="34" width="15.83203125" style="3" customWidth="1"/>
    <col min="35" max="35" width="16.5" style="3" customWidth="1"/>
    <col min="36" max="36" width="16.33203125" style="3" customWidth="1"/>
    <col min="37" max="16384" width="8.6640625" style="3"/>
  </cols>
  <sheetData>
    <row r="1" spans="2:14" ht="37" thickBot="1">
      <c r="B1" s="15" t="s">
        <v>180</v>
      </c>
      <c r="J1" s="66" t="s">
        <v>232</v>
      </c>
      <c r="K1" s="67" t="s">
        <v>233</v>
      </c>
    </row>
    <row r="2" spans="2:14" ht="18">
      <c r="B2" s="24" t="s">
        <v>168</v>
      </c>
    </row>
    <row r="3" spans="2:14">
      <c r="B3" s="14" t="s">
        <v>90</v>
      </c>
      <c r="C3" s="16"/>
      <c r="D3" s="164"/>
      <c r="E3" s="165"/>
      <c r="F3" s="166"/>
      <c r="G3" s="14" t="s">
        <v>91</v>
      </c>
      <c r="H3" s="14"/>
      <c r="I3" s="14" t="s">
        <v>177</v>
      </c>
      <c r="J3" s="14"/>
      <c r="K3" s="14" t="s">
        <v>92</v>
      </c>
      <c r="L3" s="14"/>
      <c r="M3" s="14" t="s">
        <v>93</v>
      </c>
      <c r="N3" s="14"/>
    </row>
    <row r="4" spans="2:14" ht="17" thickBot="1">
      <c r="B4" s="167" t="s">
        <v>166</v>
      </c>
      <c r="C4" s="168"/>
      <c r="D4" s="70"/>
      <c r="E4" s="26" t="s">
        <v>148</v>
      </c>
      <c r="F4" s="27"/>
      <c r="G4" s="169" t="s">
        <v>165</v>
      </c>
      <c r="H4" s="170"/>
      <c r="I4" s="68"/>
    </row>
    <row r="5" spans="2:14" ht="16" customHeight="1">
      <c r="B5" s="167" t="s">
        <v>151</v>
      </c>
      <c r="C5" s="168"/>
      <c r="D5" s="25"/>
      <c r="E5" s="171" t="s">
        <v>169</v>
      </c>
      <c r="F5" s="172"/>
      <c r="G5" s="172"/>
      <c r="H5" s="172"/>
      <c r="I5" s="173"/>
    </row>
    <row r="6" spans="2:14" ht="17" customHeight="1" thickBot="1">
      <c r="B6" s="13"/>
      <c r="C6" s="13"/>
      <c r="D6" s="12"/>
      <c r="E6" s="29" t="s">
        <v>170</v>
      </c>
      <c r="F6" s="30"/>
      <c r="G6" s="28" t="s">
        <v>150</v>
      </c>
      <c r="H6" s="28"/>
      <c r="I6" s="31"/>
    </row>
    <row r="7" spans="2:14">
      <c r="B7" s="13"/>
      <c r="C7" s="13"/>
      <c r="D7" s="12"/>
      <c r="E7" s="5"/>
      <c r="F7" s="69"/>
    </row>
    <row r="8" spans="2:14">
      <c r="B8" s="2" t="s">
        <v>295</v>
      </c>
    </row>
    <row r="9" spans="2:14" ht="57" customHeight="1">
      <c r="B9" s="131" t="s">
        <v>89</v>
      </c>
      <c r="C9" s="64" t="s">
        <v>296</v>
      </c>
      <c r="D9" s="64" t="s">
        <v>297</v>
      </c>
      <c r="E9" s="63" t="s">
        <v>167</v>
      </c>
    </row>
    <row r="10" spans="2:14" ht="16" hidden="1" customHeight="1">
      <c r="B10" s="71" t="s">
        <v>88</v>
      </c>
      <c r="C10" s="71"/>
      <c r="D10" s="71"/>
      <c r="E10" s="71">
        <f>SUM(C10:D10)</f>
        <v>0</v>
      </c>
    </row>
    <row r="11" spans="2:14" ht="16" hidden="1" customHeight="1">
      <c r="B11" s="71">
        <v>1</v>
      </c>
      <c r="C11" s="71"/>
      <c r="D11" s="71"/>
      <c r="E11" s="71">
        <f t="shared" ref="E11:E24" si="0">SUM(C11:D11)</f>
        <v>0</v>
      </c>
    </row>
    <row r="12" spans="2:14" ht="16" hidden="1" customHeight="1">
      <c r="B12" s="71">
        <v>2</v>
      </c>
      <c r="C12" s="71"/>
      <c r="D12" s="71"/>
      <c r="E12" s="71">
        <f t="shared" si="0"/>
        <v>0</v>
      </c>
    </row>
    <row r="13" spans="2:14" ht="16" hidden="1" customHeight="1">
      <c r="B13" s="71">
        <v>3</v>
      </c>
      <c r="C13" s="71"/>
      <c r="D13" s="71"/>
      <c r="E13" s="71">
        <f t="shared" si="0"/>
        <v>0</v>
      </c>
    </row>
    <row r="14" spans="2:14" ht="16" hidden="1" customHeight="1">
      <c r="B14" s="71">
        <v>4</v>
      </c>
      <c r="C14" s="71"/>
      <c r="D14" s="71"/>
      <c r="E14" s="71">
        <f t="shared" si="0"/>
        <v>0</v>
      </c>
    </row>
    <row r="15" spans="2:14" ht="16" hidden="1" customHeight="1">
      <c r="B15" s="71">
        <v>5</v>
      </c>
      <c r="C15" s="71"/>
      <c r="D15" s="71"/>
      <c r="E15" s="71">
        <f t="shared" si="0"/>
        <v>0</v>
      </c>
    </row>
    <row r="16" spans="2:14" ht="16" hidden="1" customHeight="1">
      <c r="B16" s="71">
        <v>6</v>
      </c>
      <c r="C16" s="71"/>
      <c r="D16" s="71"/>
      <c r="E16" s="71">
        <f t="shared" si="0"/>
        <v>0</v>
      </c>
    </row>
    <row r="17" spans="2:10" ht="16" hidden="1" customHeight="1">
      <c r="B17" s="71">
        <v>7</v>
      </c>
      <c r="C17" s="71"/>
      <c r="D17" s="71"/>
      <c r="E17" s="71">
        <f t="shared" si="0"/>
        <v>0</v>
      </c>
    </row>
    <row r="18" spans="2:10">
      <c r="B18" s="71">
        <v>8</v>
      </c>
      <c r="C18" s="71"/>
      <c r="D18" s="71"/>
      <c r="E18" s="71">
        <f t="shared" si="0"/>
        <v>0</v>
      </c>
    </row>
    <row r="19" spans="2:10" ht="16" hidden="1" customHeight="1">
      <c r="B19" s="71">
        <v>9</v>
      </c>
      <c r="C19" s="71"/>
      <c r="D19" s="71"/>
      <c r="E19" s="71">
        <f t="shared" si="0"/>
        <v>0</v>
      </c>
    </row>
    <row r="20" spans="2:10" ht="16" hidden="1" customHeight="1">
      <c r="B20" s="71">
        <v>10</v>
      </c>
      <c r="C20" s="71"/>
      <c r="D20" s="71"/>
      <c r="E20" s="71">
        <f t="shared" si="0"/>
        <v>0</v>
      </c>
    </row>
    <row r="21" spans="2:10" ht="16" hidden="1" customHeight="1">
      <c r="B21" s="71">
        <v>11</v>
      </c>
      <c r="C21" s="71"/>
      <c r="D21" s="71"/>
      <c r="E21" s="71">
        <f t="shared" si="0"/>
        <v>0</v>
      </c>
    </row>
    <row r="22" spans="2:10" ht="16" hidden="1" customHeight="1">
      <c r="B22" s="71">
        <v>12</v>
      </c>
      <c r="C22" s="71"/>
      <c r="D22" s="71"/>
      <c r="E22" s="71">
        <f t="shared" si="0"/>
        <v>0</v>
      </c>
    </row>
    <row r="23" spans="2:10" ht="16" hidden="1" customHeight="1">
      <c r="B23" s="71" t="s">
        <v>94</v>
      </c>
      <c r="C23" s="71"/>
      <c r="D23" s="71"/>
      <c r="E23" s="71">
        <f t="shared" si="0"/>
        <v>0</v>
      </c>
    </row>
    <row r="24" spans="2:10" ht="16" hidden="1" customHeight="1">
      <c r="B24" s="71" t="s">
        <v>7</v>
      </c>
      <c r="C24" s="63">
        <f>C23+C22+C21+C20+C19+C18+C17+C16+C15+C14+C13+C12+C11+C10</f>
        <v>0</v>
      </c>
      <c r="D24" s="63">
        <f>D23+D22+D21+D20+D19+D18+D17+D16+D15+D14+D13+D12+D11+D10</f>
        <v>0</v>
      </c>
      <c r="E24" s="71">
        <f t="shared" si="0"/>
        <v>0</v>
      </c>
    </row>
    <row r="25" spans="2:10">
      <c r="B25" s="5"/>
    </row>
    <row r="26" spans="2:10" s="53" customFormat="1">
      <c r="B26" s="56" t="s">
        <v>323</v>
      </c>
    </row>
    <row r="27" spans="2:10" ht="77" customHeight="1">
      <c r="B27" s="162" t="s">
        <v>89</v>
      </c>
      <c r="C27" s="63" t="s">
        <v>0</v>
      </c>
      <c r="D27" s="63" t="s">
        <v>1</v>
      </c>
      <c r="E27" s="63" t="s">
        <v>2</v>
      </c>
      <c r="F27" s="63" t="s">
        <v>3</v>
      </c>
      <c r="G27" s="63" t="s">
        <v>4</v>
      </c>
      <c r="H27" s="63" t="s">
        <v>5</v>
      </c>
      <c r="I27" s="63" t="s">
        <v>6</v>
      </c>
      <c r="J27" s="156" t="s">
        <v>167</v>
      </c>
    </row>
    <row r="28" spans="2:10" ht="17.5" customHeight="1">
      <c r="B28" s="163"/>
      <c r="C28" s="23" t="s">
        <v>113</v>
      </c>
      <c r="D28" s="23" t="s">
        <v>114</v>
      </c>
      <c r="E28" s="23" t="s">
        <v>115</v>
      </c>
      <c r="F28" s="23" t="s">
        <v>116</v>
      </c>
      <c r="G28" s="23" t="s">
        <v>117</v>
      </c>
      <c r="H28" s="23" t="s">
        <v>118</v>
      </c>
      <c r="I28" s="23" t="s">
        <v>119</v>
      </c>
      <c r="J28" s="157"/>
    </row>
    <row r="29" spans="2:10" ht="18" hidden="1" customHeight="1">
      <c r="B29" s="71" t="s">
        <v>88</v>
      </c>
      <c r="C29" s="63"/>
      <c r="D29" s="63"/>
      <c r="E29" s="63"/>
      <c r="F29" s="63"/>
      <c r="G29" s="63"/>
      <c r="H29" s="63"/>
      <c r="I29" s="63"/>
      <c r="J29" s="71">
        <f>SUM(C29:I29)</f>
        <v>0</v>
      </c>
    </row>
    <row r="30" spans="2:10" ht="18" hidden="1" customHeight="1">
      <c r="B30" s="71">
        <v>1</v>
      </c>
      <c r="C30" s="63"/>
      <c r="D30" s="63"/>
      <c r="E30" s="63"/>
      <c r="F30" s="63"/>
      <c r="G30" s="63"/>
      <c r="H30" s="63"/>
      <c r="I30" s="63"/>
      <c r="J30" s="71">
        <f t="shared" ref="J30:J43" si="1">SUM(C30:I30)</f>
        <v>0</v>
      </c>
    </row>
    <row r="31" spans="2:10" ht="18" hidden="1" customHeight="1">
      <c r="B31" s="71">
        <v>2</v>
      </c>
      <c r="C31" s="63"/>
      <c r="D31" s="63"/>
      <c r="E31" s="63"/>
      <c r="F31" s="63"/>
      <c r="G31" s="63"/>
      <c r="H31" s="63"/>
      <c r="I31" s="63"/>
      <c r="J31" s="71">
        <f t="shared" si="1"/>
        <v>0</v>
      </c>
    </row>
    <row r="32" spans="2:10" ht="18" hidden="1" customHeight="1">
      <c r="B32" s="71">
        <v>3</v>
      </c>
      <c r="C32" s="63"/>
      <c r="D32" s="63"/>
      <c r="E32" s="63"/>
      <c r="F32" s="63"/>
      <c r="G32" s="63"/>
      <c r="H32" s="63"/>
      <c r="I32" s="63"/>
      <c r="J32" s="71">
        <f t="shared" si="1"/>
        <v>0</v>
      </c>
    </row>
    <row r="33" spans="2:10" ht="18" hidden="1" customHeight="1">
      <c r="B33" s="71">
        <v>4</v>
      </c>
      <c r="C33" s="63"/>
      <c r="D33" s="63"/>
      <c r="E33" s="63"/>
      <c r="F33" s="63"/>
      <c r="G33" s="63"/>
      <c r="H33" s="63"/>
      <c r="I33" s="63"/>
      <c r="J33" s="71">
        <f t="shared" si="1"/>
        <v>0</v>
      </c>
    </row>
    <row r="34" spans="2:10" ht="18" hidden="1" customHeight="1">
      <c r="B34" s="71">
        <v>5</v>
      </c>
      <c r="C34" s="63"/>
      <c r="D34" s="63"/>
      <c r="E34" s="63"/>
      <c r="F34" s="63"/>
      <c r="G34" s="63"/>
      <c r="H34" s="63"/>
      <c r="I34" s="63"/>
      <c r="J34" s="71">
        <f t="shared" si="1"/>
        <v>0</v>
      </c>
    </row>
    <row r="35" spans="2:10" ht="18" hidden="1" customHeight="1">
      <c r="B35" s="71">
        <v>6</v>
      </c>
      <c r="C35" s="63"/>
      <c r="D35" s="63"/>
      <c r="E35" s="63"/>
      <c r="F35" s="63"/>
      <c r="G35" s="63"/>
      <c r="H35" s="63"/>
      <c r="I35" s="63"/>
      <c r="J35" s="71">
        <f t="shared" si="1"/>
        <v>0</v>
      </c>
    </row>
    <row r="36" spans="2:10" ht="18" hidden="1" customHeight="1">
      <c r="B36" s="71">
        <v>7</v>
      </c>
      <c r="C36" s="63"/>
      <c r="D36" s="63"/>
      <c r="E36" s="63"/>
      <c r="F36" s="63"/>
      <c r="G36" s="63"/>
      <c r="H36" s="63"/>
      <c r="I36" s="63"/>
      <c r="J36" s="71">
        <f t="shared" si="1"/>
        <v>0</v>
      </c>
    </row>
    <row r="37" spans="2:10" ht="18" customHeight="1">
      <c r="B37" s="71">
        <v>8</v>
      </c>
      <c r="C37" s="63"/>
      <c r="D37" s="63"/>
      <c r="E37" s="63"/>
      <c r="F37" s="63"/>
      <c r="G37" s="63"/>
      <c r="H37" s="63"/>
      <c r="I37" s="63"/>
      <c r="J37" s="71">
        <f t="shared" si="1"/>
        <v>0</v>
      </c>
    </row>
    <row r="38" spans="2:10" ht="18" hidden="1" customHeight="1">
      <c r="B38" s="71">
        <v>9</v>
      </c>
      <c r="C38" s="63"/>
      <c r="D38" s="63"/>
      <c r="E38" s="63"/>
      <c r="F38" s="63"/>
      <c r="G38" s="63"/>
      <c r="H38" s="63"/>
      <c r="I38" s="63"/>
      <c r="J38" s="71">
        <f t="shared" si="1"/>
        <v>0</v>
      </c>
    </row>
    <row r="39" spans="2:10" ht="18" hidden="1" customHeight="1">
      <c r="B39" s="71">
        <v>10</v>
      </c>
      <c r="C39" s="63"/>
      <c r="D39" s="63"/>
      <c r="E39" s="63"/>
      <c r="F39" s="63"/>
      <c r="G39" s="63"/>
      <c r="H39" s="63"/>
      <c r="I39" s="63"/>
      <c r="J39" s="71">
        <f t="shared" si="1"/>
        <v>0</v>
      </c>
    </row>
    <row r="40" spans="2:10" ht="18" hidden="1" customHeight="1">
      <c r="B40" s="71">
        <v>11</v>
      </c>
      <c r="C40" s="63"/>
      <c r="D40" s="63"/>
      <c r="E40" s="63"/>
      <c r="F40" s="63"/>
      <c r="G40" s="63"/>
      <c r="H40" s="63"/>
      <c r="I40" s="63"/>
      <c r="J40" s="71">
        <f t="shared" si="1"/>
        <v>0</v>
      </c>
    </row>
    <row r="41" spans="2:10" ht="18" hidden="1" customHeight="1">
      <c r="B41" s="71">
        <v>12</v>
      </c>
      <c r="C41" s="63"/>
      <c r="D41" s="63"/>
      <c r="E41" s="63"/>
      <c r="F41" s="63"/>
      <c r="G41" s="63"/>
      <c r="H41" s="63"/>
      <c r="I41" s="63"/>
      <c r="J41" s="71">
        <f t="shared" si="1"/>
        <v>0</v>
      </c>
    </row>
    <row r="42" spans="2:10" ht="18" hidden="1" customHeight="1">
      <c r="B42" s="71" t="s">
        <v>94</v>
      </c>
      <c r="C42" s="63"/>
      <c r="D42" s="63"/>
      <c r="E42" s="63"/>
      <c r="F42" s="63"/>
      <c r="G42" s="63"/>
      <c r="H42" s="63"/>
      <c r="I42" s="63"/>
      <c r="J42" s="71">
        <f t="shared" si="1"/>
        <v>0</v>
      </c>
    </row>
    <row r="43" spans="2:10" ht="18" hidden="1" customHeight="1">
      <c r="B43" s="71" t="s">
        <v>7</v>
      </c>
      <c r="C43" s="63">
        <f>C42+C41+C40+C39+C38+C37+C36+C35+C34+C33+C32+C31+C30+C29</f>
        <v>0</v>
      </c>
      <c r="D43" s="63">
        <f t="shared" ref="D43:I43" si="2">D42+D41+D40+D39+D38+D37+D36+D35+D34+D33+D32+D31+D30+D29</f>
        <v>0</v>
      </c>
      <c r="E43" s="63">
        <f t="shared" si="2"/>
        <v>0</v>
      </c>
      <c r="F43" s="63">
        <f t="shared" si="2"/>
        <v>0</v>
      </c>
      <c r="G43" s="63">
        <f t="shared" si="2"/>
        <v>0</v>
      </c>
      <c r="H43" s="63">
        <f t="shared" si="2"/>
        <v>0</v>
      </c>
      <c r="I43" s="63">
        <f t="shared" si="2"/>
        <v>0</v>
      </c>
      <c r="J43" s="71">
        <f t="shared" si="1"/>
        <v>0</v>
      </c>
    </row>
    <row r="45" spans="2:10">
      <c r="B45" s="2" t="s">
        <v>219</v>
      </c>
    </row>
    <row r="46" spans="2:10" ht="57" customHeight="1">
      <c r="B46" s="131" t="s">
        <v>89</v>
      </c>
      <c r="C46" s="64" t="s">
        <v>8</v>
      </c>
      <c r="D46" s="64" t="s">
        <v>9</v>
      </c>
      <c r="E46" s="63" t="s">
        <v>167</v>
      </c>
    </row>
    <row r="47" spans="2:10" ht="16" hidden="1" customHeight="1">
      <c r="B47" s="71" t="s">
        <v>88</v>
      </c>
      <c r="C47" s="71"/>
      <c r="D47" s="71"/>
      <c r="E47" s="71">
        <f>SUM(C47:D47)</f>
        <v>0</v>
      </c>
    </row>
    <row r="48" spans="2:10" ht="16" hidden="1" customHeight="1">
      <c r="B48" s="71">
        <v>1</v>
      </c>
      <c r="C48" s="71"/>
      <c r="D48" s="71"/>
      <c r="E48" s="71">
        <f t="shared" ref="E48:E61" si="3">SUM(C48:D48)</f>
        <v>0</v>
      </c>
    </row>
    <row r="49" spans="2:10" ht="16" hidden="1" customHeight="1">
      <c r="B49" s="71">
        <v>2</v>
      </c>
      <c r="C49" s="71"/>
      <c r="D49" s="71"/>
      <c r="E49" s="71">
        <f t="shared" si="3"/>
        <v>0</v>
      </c>
    </row>
    <row r="50" spans="2:10" ht="16" hidden="1" customHeight="1">
      <c r="B50" s="71">
        <v>3</v>
      </c>
      <c r="C50" s="71"/>
      <c r="D50" s="71"/>
      <c r="E50" s="71">
        <f t="shared" si="3"/>
        <v>0</v>
      </c>
    </row>
    <row r="51" spans="2:10" ht="16" hidden="1" customHeight="1">
      <c r="B51" s="71">
        <v>4</v>
      </c>
      <c r="C51" s="71"/>
      <c r="D51" s="71"/>
      <c r="E51" s="71">
        <f t="shared" si="3"/>
        <v>0</v>
      </c>
    </row>
    <row r="52" spans="2:10" ht="16" hidden="1" customHeight="1">
      <c r="B52" s="71">
        <v>5</v>
      </c>
      <c r="C52" s="71"/>
      <c r="D52" s="71"/>
      <c r="E52" s="71">
        <f t="shared" si="3"/>
        <v>0</v>
      </c>
    </row>
    <row r="53" spans="2:10" ht="16" hidden="1" customHeight="1">
      <c r="B53" s="71">
        <v>6</v>
      </c>
      <c r="C53" s="71"/>
      <c r="D53" s="71"/>
      <c r="E53" s="71">
        <f t="shared" si="3"/>
        <v>0</v>
      </c>
    </row>
    <row r="54" spans="2:10" ht="16" hidden="1" customHeight="1">
      <c r="B54" s="71">
        <v>7</v>
      </c>
      <c r="C54" s="71"/>
      <c r="D54" s="71"/>
      <c r="E54" s="71">
        <f t="shared" si="3"/>
        <v>0</v>
      </c>
    </row>
    <row r="55" spans="2:10">
      <c r="B55" s="71">
        <v>8</v>
      </c>
      <c r="C55" s="71"/>
      <c r="D55" s="71"/>
      <c r="E55" s="71">
        <f t="shared" si="3"/>
        <v>0</v>
      </c>
    </row>
    <row r="56" spans="2:10" ht="16" hidden="1" customHeight="1">
      <c r="B56" s="71">
        <v>9</v>
      </c>
      <c r="C56" s="71"/>
      <c r="D56" s="71"/>
      <c r="E56" s="71">
        <f t="shared" si="3"/>
        <v>0</v>
      </c>
    </row>
    <row r="57" spans="2:10" ht="16" hidden="1" customHeight="1">
      <c r="B57" s="71">
        <v>10</v>
      </c>
      <c r="C57" s="71"/>
      <c r="D57" s="71"/>
      <c r="E57" s="71">
        <f t="shared" si="3"/>
        <v>0</v>
      </c>
    </row>
    <row r="58" spans="2:10" ht="16" hidden="1" customHeight="1">
      <c r="B58" s="71">
        <v>11</v>
      </c>
      <c r="C58" s="71"/>
      <c r="D58" s="71"/>
      <c r="E58" s="71">
        <f t="shared" si="3"/>
        <v>0</v>
      </c>
    </row>
    <row r="59" spans="2:10" ht="16" hidden="1" customHeight="1">
      <c r="B59" s="71">
        <v>12</v>
      </c>
      <c r="C59" s="71"/>
      <c r="D59" s="71"/>
      <c r="E59" s="71">
        <f t="shared" si="3"/>
        <v>0</v>
      </c>
    </row>
    <row r="60" spans="2:10" ht="16" hidden="1" customHeight="1">
      <c r="B60" s="71" t="s">
        <v>94</v>
      </c>
      <c r="C60" s="71"/>
      <c r="D60" s="71"/>
      <c r="E60" s="71">
        <f t="shared" si="3"/>
        <v>0</v>
      </c>
    </row>
    <row r="61" spans="2:10" ht="16" hidden="1" customHeight="1">
      <c r="B61" s="71" t="s">
        <v>7</v>
      </c>
      <c r="C61" s="63">
        <f>C60+C59+C58+C57+C56+C55+C54+C53+C52+C51+C50+C49+C48+C47</f>
        <v>0</v>
      </c>
      <c r="D61" s="63">
        <f>D60+D59+D58+D57+D56+D55+D54+D53+D52+D51+D50+D49+D48+D47</f>
        <v>0</v>
      </c>
      <c r="E61" s="71">
        <f t="shared" si="3"/>
        <v>0</v>
      </c>
    </row>
    <row r="62" spans="2:10">
      <c r="B62" s="5"/>
    </row>
    <row r="63" spans="2:10" s="2" customFormat="1">
      <c r="B63" s="2" t="s">
        <v>220</v>
      </c>
    </row>
    <row r="64" spans="2:10" ht="62" customHeight="1">
      <c r="B64" s="131" t="s">
        <v>89</v>
      </c>
      <c r="C64" s="92" t="s">
        <v>298</v>
      </c>
      <c r="D64" s="92" t="s">
        <v>299</v>
      </c>
      <c r="E64" s="92" t="s">
        <v>300</v>
      </c>
      <c r="F64" s="92" t="s">
        <v>301</v>
      </c>
      <c r="G64" s="92" t="s">
        <v>302</v>
      </c>
      <c r="H64" s="92" t="s">
        <v>303</v>
      </c>
      <c r="I64" s="92" t="s">
        <v>343</v>
      </c>
      <c r="J64" s="63" t="s">
        <v>167</v>
      </c>
    </row>
    <row r="65" spans="2:10" ht="16" hidden="1" customHeight="1">
      <c r="B65" s="71" t="s">
        <v>88</v>
      </c>
      <c r="C65" s="14"/>
      <c r="D65" s="14"/>
      <c r="E65" s="14"/>
      <c r="F65" s="14"/>
      <c r="G65" s="14"/>
      <c r="H65" s="14"/>
      <c r="I65" s="14"/>
      <c r="J65" s="71">
        <f>SUM(C65:I65)</f>
        <v>0</v>
      </c>
    </row>
    <row r="66" spans="2:10" ht="16" hidden="1" customHeight="1">
      <c r="B66" s="71">
        <v>1</v>
      </c>
      <c r="C66" s="14"/>
      <c r="D66" s="14"/>
      <c r="E66" s="14"/>
      <c r="F66" s="14"/>
      <c r="G66" s="14"/>
      <c r="H66" s="14"/>
      <c r="I66" s="14"/>
      <c r="J66" s="71">
        <f t="shared" ref="J66:J79" si="4">SUM(C66:I66)</f>
        <v>0</v>
      </c>
    </row>
    <row r="67" spans="2:10" ht="16" hidden="1" customHeight="1">
      <c r="B67" s="71">
        <v>2</v>
      </c>
      <c r="C67" s="14"/>
      <c r="D67" s="14"/>
      <c r="E67" s="14"/>
      <c r="F67" s="14"/>
      <c r="G67" s="14"/>
      <c r="H67" s="14"/>
      <c r="I67" s="14"/>
      <c r="J67" s="71">
        <f t="shared" si="4"/>
        <v>0</v>
      </c>
    </row>
    <row r="68" spans="2:10" ht="16" hidden="1" customHeight="1">
      <c r="B68" s="71">
        <v>3</v>
      </c>
      <c r="C68" s="14"/>
      <c r="D68" s="14"/>
      <c r="E68" s="14"/>
      <c r="F68" s="14"/>
      <c r="G68" s="14"/>
      <c r="H68" s="14"/>
      <c r="I68" s="14"/>
      <c r="J68" s="71">
        <f t="shared" si="4"/>
        <v>0</v>
      </c>
    </row>
    <row r="69" spans="2:10" ht="16" hidden="1" customHeight="1">
      <c r="B69" s="71">
        <v>4</v>
      </c>
      <c r="C69" s="14"/>
      <c r="D69" s="14"/>
      <c r="E69" s="14"/>
      <c r="F69" s="14"/>
      <c r="G69" s="14"/>
      <c r="H69" s="14"/>
      <c r="I69" s="14"/>
      <c r="J69" s="71">
        <f t="shared" si="4"/>
        <v>0</v>
      </c>
    </row>
    <row r="70" spans="2:10" ht="16" hidden="1" customHeight="1">
      <c r="B70" s="71">
        <v>5</v>
      </c>
      <c r="C70" s="14"/>
      <c r="D70" s="14"/>
      <c r="E70" s="14"/>
      <c r="F70" s="14"/>
      <c r="G70" s="14"/>
      <c r="H70" s="14"/>
      <c r="I70" s="14"/>
      <c r="J70" s="71">
        <f t="shared" si="4"/>
        <v>0</v>
      </c>
    </row>
    <row r="71" spans="2:10" ht="16" hidden="1" customHeight="1">
      <c r="B71" s="71">
        <v>6</v>
      </c>
      <c r="C71" s="14"/>
      <c r="D71" s="14"/>
      <c r="E71" s="14"/>
      <c r="F71" s="14"/>
      <c r="G71" s="14"/>
      <c r="H71" s="14"/>
      <c r="I71" s="14"/>
      <c r="J71" s="71">
        <f t="shared" si="4"/>
        <v>0</v>
      </c>
    </row>
    <row r="72" spans="2:10" ht="16" hidden="1" customHeight="1">
      <c r="B72" s="71">
        <v>7</v>
      </c>
      <c r="C72" s="14"/>
      <c r="D72" s="14"/>
      <c r="E72" s="14"/>
      <c r="F72" s="14"/>
      <c r="G72" s="14"/>
      <c r="H72" s="14"/>
      <c r="I72" s="14"/>
      <c r="J72" s="71">
        <f t="shared" si="4"/>
        <v>0</v>
      </c>
    </row>
    <row r="73" spans="2:10">
      <c r="B73" s="71">
        <v>8</v>
      </c>
      <c r="C73" s="14"/>
      <c r="D73" s="14"/>
      <c r="E73" s="14"/>
      <c r="F73" s="14"/>
      <c r="G73" s="14"/>
      <c r="H73" s="14"/>
      <c r="I73" s="14"/>
      <c r="J73" s="71">
        <f t="shared" si="4"/>
        <v>0</v>
      </c>
    </row>
    <row r="74" spans="2:10" ht="16" hidden="1" customHeight="1">
      <c r="B74" s="71">
        <v>9</v>
      </c>
      <c r="C74" s="14"/>
      <c r="D74" s="14"/>
      <c r="E74" s="14"/>
      <c r="F74" s="14"/>
      <c r="G74" s="14"/>
      <c r="H74" s="14"/>
      <c r="I74" s="14"/>
      <c r="J74" s="71">
        <f t="shared" si="4"/>
        <v>0</v>
      </c>
    </row>
    <row r="75" spans="2:10" ht="16" hidden="1" customHeight="1">
      <c r="B75" s="71">
        <v>10</v>
      </c>
      <c r="C75" s="14"/>
      <c r="D75" s="14"/>
      <c r="E75" s="14"/>
      <c r="F75" s="14"/>
      <c r="G75" s="14"/>
      <c r="H75" s="14"/>
      <c r="I75" s="14"/>
      <c r="J75" s="71">
        <f t="shared" si="4"/>
        <v>0</v>
      </c>
    </row>
    <row r="76" spans="2:10" ht="16" hidden="1" customHeight="1">
      <c r="B76" s="71">
        <v>11</v>
      </c>
      <c r="C76" s="14"/>
      <c r="D76" s="14"/>
      <c r="E76" s="14"/>
      <c r="F76" s="14"/>
      <c r="G76" s="14"/>
      <c r="H76" s="14"/>
      <c r="I76" s="14"/>
      <c r="J76" s="71">
        <f t="shared" si="4"/>
        <v>0</v>
      </c>
    </row>
    <row r="77" spans="2:10" ht="16" hidden="1" customHeight="1">
      <c r="B77" s="71">
        <v>12</v>
      </c>
      <c r="C77" s="14"/>
      <c r="D77" s="14"/>
      <c r="E77" s="14"/>
      <c r="F77" s="14"/>
      <c r="G77" s="14"/>
      <c r="H77" s="14"/>
      <c r="I77" s="14"/>
      <c r="J77" s="71">
        <f t="shared" si="4"/>
        <v>0</v>
      </c>
    </row>
    <row r="78" spans="2:10" ht="16" hidden="1" customHeight="1">
      <c r="B78" s="71" t="s">
        <v>94</v>
      </c>
      <c r="C78" s="14"/>
      <c r="D78" s="14"/>
      <c r="E78" s="14"/>
      <c r="F78" s="14"/>
      <c r="G78" s="14"/>
      <c r="H78" s="14"/>
      <c r="I78" s="14"/>
      <c r="J78" s="71">
        <f t="shared" si="4"/>
        <v>0</v>
      </c>
    </row>
    <row r="79" spans="2:10" ht="16" hidden="1" customHeight="1">
      <c r="B79" s="71" t="s">
        <v>7</v>
      </c>
      <c r="C79" s="63">
        <f>C78+C77+C76+C75+C74+C73+C72+C71+C70+C69+C68+C67+C66+C65</f>
        <v>0</v>
      </c>
      <c r="D79" s="63">
        <f t="shared" ref="D79:I79" si="5">D78+D77+D76+D75+D74+D73+D72+D71+D70+D69+D68+D67+D66+D65</f>
        <v>0</v>
      </c>
      <c r="E79" s="63">
        <f t="shared" si="5"/>
        <v>0</v>
      </c>
      <c r="F79" s="63">
        <f t="shared" si="5"/>
        <v>0</v>
      </c>
      <c r="G79" s="63">
        <f t="shared" si="5"/>
        <v>0</v>
      </c>
      <c r="H79" s="63">
        <f t="shared" si="5"/>
        <v>0</v>
      </c>
      <c r="I79" s="63">
        <f t="shared" si="5"/>
        <v>0</v>
      </c>
      <c r="J79" s="71">
        <f t="shared" si="4"/>
        <v>0</v>
      </c>
    </row>
    <row r="81" spans="2:19" s="2" customFormat="1">
      <c r="B81" s="2" t="s">
        <v>221</v>
      </c>
    </row>
    <row r="82" spans="2:19" ht="85" customHeight="1">
      <c r="B82" s="158" t="s">
        <v>89</v>
      </c>
      <c r="C82" s="63" t="s">
        <v>10</v>
      </c>
      <c r="D82" s="63" t="s">
        <v>11</v>
      </c>
      <c r="E82" s="63" t="s">
        <v>12</v>
      </c>
      <c r="F82" s="63" t="s">
        <v>13</v>
      </c>
      <c r="G82" s="63" t="s">
        <v>16</v>
      </c>
      <c r="H82" s="63" t="s">
        <v>14</v>
      </c>
      <c r="I82" s="63" t="s">
        <v>15</v>
      </c>
      <c r="J82" s="19" t="s">
        <v>17</v>
      </c>
      <c r="K82" s="63" t="s">
        <v>18</v>
      </c>
      <c r="L82" s="63" t="s">
        <v>20</v>
      </c>
      <c r="M82" s="63" t="s">
        <v>19</v>
      </c>
      <c r="N82" s="63" t="s">
        <v>21</v>
      </c>
      <c r="O82" s="63" t="s">
        <v>22</v>
      </c>
      <c r="P82" s="63" t="s">
        <v>23</v>
      </c>
      <c r="Q82" s="63" t="s">
        <v>25</v>
      </c>
      <c r="R82" s="63" t="s">
        <v>24</v>
      </c>
      <c r="S82" s="156" t="s">
        <v>167</v>
      </c>
    </row>
    <row r="83" spans="2:19" ht="17">
      <c r="B83" s="159"/>
      <c r="C83" s="20" t="s">
        <v>95</v>
      </c>
      <c r="D83" s="20" t="s">
        <v>96</v>
      </c>
      <c r="E83" s="20" t="s">
        <v>97</v>
      </c>
      <c r="F83" s="20" t="s">
        <v>98</v>
      </c>
      <c r="G83" s="20" t="s">
        <v>99</v>
      </c>
      <c r="H83" s="20" t="s">
        <v>100</v>
      </c>
      <c r="I83" s="20" t="s">
        <v>101</v>
      </c>
      <c r="J83" s="20" t="s">
        <v>102</v>
      </c>
      <c r="K83" s="20" t="s">
        <v>103</v>
      </c>
      <c r="L83" s="20" t="s">
        <v>104</v>
      </c>
      <c r="M83" s="20" t="s">
        <v>105</v>
      </c>
      <c r="N83" s="20" t="s">
        <v>106</v>
      </c>
      <c r="O83" s="20" t="s">
        <v>107</v>
      </c>
      <c r="P83" s="20" t="s">
        <v>108</v>
      </c>
      <c r="Q83" s="20" t="s">
        <v>109</v>
      </c>
      <c r="R83" s="20" t="s">
        <v>110</v>
      </c>
      <c r="S83" s="157"/>
    </row>
    <row r="84" spans="2:19" ht="16" hidden="1" customHeight="1">
      <c r="B84" s="71" t="s">
        <v>88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t="16" hidden="1" customHeight="1">
      <c r="B85" s="71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t="16" hidden="1" customHeight="1">
      <c r="B86" s="71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t="16" hidden="1" customHeight="1">
      <c r="B87" s="71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t="16" hidden="1" customHeight="1">
      <c r="B88" s="71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t="16" hidden="1" customHeight="1">
      <c r="B89" s="71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t="16" hidden="1" customHeight="1">
      <c r="B90" s="71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t="16" hidden="1" customHeight="1">
      <c r="B91" s="71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>
      <c r="B92" s="71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t="16" hidden="1" customHeight="1">
      <c r="B93" s="71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t="16" hidden="1" customHeight="1">
      <c r="B94" s="71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t="16" hidden="1" customHeight="1">
      <c r="B95" s="71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t="16" hidden="1" customHeight="1">
      <c r="B96" s="71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t="16" hidden="1" customHeight="1">
      <c r="B97" s="71" t="s">
        <v>94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t="16" hidden="1" customHeight="1">
      <c r="B98" s="71" t="s">
        <v>7</v>
      </c>
      <c r="C98" s="63">
        <f>C97+C96+C95+C94+C93+C92+C91+C90+C89+C88+C87+C86+C85+C84</f>
        <v>0</v>
      </c>
      <c r="D98" s="63">
        <f t="shared" ref="D98:R98" si="7">D97+D96+D95+D94+D93+D92+D91+D90+D89+D88+D87+D86+D85+D84</f>
        <v>0</v>
      </c>
      <c r="E98" s="63">
        <f t="shared" si="7"/>
        <v>0</v>
      </c>
      <c r="F98" s="63">
        <f t="shared" si="7"/>
        <v>0</v>
      </c>
      <c r="G98" s="63">
        <f t="shared" si="7"/>
        <v>0</v>
      </c>
      <c r="H98" s="63">
        <f t="shared" si="7"/>
        <v>0</v>
      </c>
      <c r="I98" s="63">
        <f t="shared" si="7"/>
        <v>0</v>
      </c>
      <c r="J98" s="63">
        <f t="shared" si="7"/>
        <v>0</v>
      </c>
      <c r="K98" s="63">
        <f t="shared" si="7"/>
        <v>0</v>
      </c>
      <c r="L98" s="63">
        <f t="shared" si="7"/>
        <v>0</v>
      </c>
      <c r="M98" s="63">
        <f t="shared" si="7"/>
        <v>0</v>
      </c>
      <c r="N98" s="63">
        <f t="shared" si="7"/>
        <v>0</v>
      </c>
      <c r="O98" s="63">
        <f t="shared" si="7"/>
        <v>0</v>
      </c>
      <c r="P98" s="63">
        <f t="shared" si="7"/>
        <v>0</v>
      </c>
      <c r="Q98" s="63">
        <f t="shared" si="7"/>
        <v>0</v>
      </c>
      <c r="R98" s="63">
        <f t="shared" si="7"/>
        <v>0</v>
      </c>
      <c r="S98" s="14">
        <f t="shared" si="6"/>
        <v>0</v>
      </c>
    </row>
    <row r="100" spans="2:19" s="2" customFormat="1">
      <c r="B100" s="8" t="s">
        <v>222</v>
      </c>
    </row>
    <row r="101" spans="2:19" ht="68" customHeight="1">
      <c r="B101" s="158" t="s">
        <v>89</v>
      </c>
      <c r="C101" s="63" t="s">
        <v>26</v>
      </c>
      <c r="D101" s="63" t="s">
        <v>27</v>
      </c>
      <c r="E101" s="63" t="s">
        <v>28</v>
      </c>
      <c r="F101" s="63" t="s">
        <v>29</v>
      </c>
      <c r="G101" s="63" t="s">
        <v>30</v>
      </c>
      <c r="H101" s="63" t="s">
        <v>31</v>
      </c>
      <c r="I101" s="63" t="s">
        <v>32</v>
      </c>
      <c r="J101" s="63" t="s">
        <v>33</v>
      </c>
      <c r="K101" s="63" t="s">
        <v>34</v>
      </c>
      <c r="L101" s="63" t="s">
        <v>35</v>
      </c>
      <c r="M101" s="63" t="s">
        <v>235</v>
      </c>
      <c r="N101" s="63" t="s">
        <v>236</v>
      </c>
      <c r="O101" s="63" t="s">
        <v>24</v>
      </c>
      <c r="P101" s="156" t="s">
        <v>167</v>
      </c>
    </row>
    <row r="102" spans="2:19" ht="19">
      <c r="B102" s="159"/>
      <c r="C102" s="23" t="s">
        <v>237</v>
      </c>
      <c r="D102" s="23" t="s">
        <v>238</v>
      </c>
      <c r="E102" s="23" t="s">
        <v>239</v>
      </c>
      <c r="F102" s="23" t="s">
        <v>240</v>
      </c>
      <c r="G102" s="23" t="s">
        <v>241</v>
      </c>
      <c r="H102" s="23" t="s">
        <v>242</v>
      </c>
      <c r="I102" s="23" t="s">
        <v>243</v>
      </c>
      <c r="J102" s="23" t="s">
        <v>244</v>
      </c>
      <c r="K102" s="23" t="s">
        <v>245</v>
      </c>
      <c r="L102" s="23" t="s">
        <v>246</v>
      </c>
      <c r="M102" s="23" t="s">
        <v>247</v>
      </c>
      <c r="N102" s="23" t="s">
        <v>248</v>
      </c>
      <c r="O102" s="23" t="s">
        <v>249</v>
      </c>
      <c r="P102" s="157"/>
    </row>
    <row r="103" spans="2:19" ht="16" hidden="1" customHeight="1">
      <c r="B103" s="71" t="s">
        <v>88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14">
        <f>SUM(C103:O103)</f>
        <v>0</v>
      </c>
    </row>
    <row r="104" spans="2:19" ht="16" hidden="1" customHeight="1">
      <c r="B104" s="71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t="16" hidden="1" customHeight="1">
      <c r="B105" s="71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t="16" hidden="1" customHeight="1">
      <c r="B106" s="71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t="16" hidden="1" customHeight="1">
      <c r="B107" s="71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t="16" hidden="1" customHeight="1">
      <c r="B108" s="71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t="16" hidden="1" customHeight="1">
      <c r="B109" s="71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 ht="16" hidden="1" customHeight="1">
      <c r="B110" s="71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>
      <c r="B111" s="71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 ht="16" hidden="1" customHeight="1">
      <c r="B112" s="71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 ht="16" hidden="1" customHeight="1">
      <c r="B113" s="71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t="16" hidden="1" customHeight="1">
      <c r="B114" s="71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t="16" hidden="1" customHeight="1">
      <c r="B115" s="71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t="16" hidden="1" customHeight="1">
      <c r="B116" s="71" t="s">
        <v>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t="16" hidden="1" customHeight="1">
      <c r="B117" s="71" t="s">
        <v>7</v>
      </c>
      <c r="C117" s="63">
        <f>C116+C115+C114+C113+C112+C111+C110+C109+C108+C107+C106+C105+C104+C103</f>
        <v>0</v>
      </c>
      <c r="D117" s="63">
        <f t="shared" ref="D117:O117" si="9">D116+D115+D114+D113+D112+D111+D110+D109+D108+D107+D106+D105+D104+D103</f>
        <v>0</v>
      </c>
      <c r="E117" s="63">
        <f t="shared" si="9"/>
        <v>0</v>
      </c>
      <c r="F117" s="63">
        <f t="shared" si="9"/>
        <v>0</v>
      </c>
      <c r="G117" s="63">
        <f t="shared" si="9"/>
        <v>0</v>
      </c>
      <c r="H117" s="63">
        <f t="shared" si="9"/>
        <v>0</v>
      </c>
      <c r="I117" s="63">
        <f t="shared" si="9"/>
        <v>0</v>
      </c>
      <c r="J117" s="63">
        <f t="shared" si="9"/>
        <v>0</v>
      </c>
      <c r="K117" s="63">
        <f t="shared" si="9"/>
        <v>0</v>
      </c>
      <c r="L117" s="63">
        <f t="shared" si="9"/>
        <v>0</v>
      </c>
      <c r="M117" s="63">
        <f t="shared" si="9"/>
        <v>0</v>
      </c>
      <c r="N117" s="63">
        <f t="shared" si="9"/>
        <v>0</v>
      </c>
      <c r="O117" s="63">
        <f t="shared" si="9"/>
        <v>0</v>
      </c>
      <c r="P117" s="14">
        <f t="shared" si="8"/>
        <v>0</v>
      </c>
    </row>
    <row r="120" spans="2:16" s="2" customFormat="1">
      <c r="B120" s="9" t="s">
        <v>223</v>
      </c>
    </row>
    <row r="121" spans="2:16" ht="77.5" customHeight="1">
      <c r="B121" s="131" t="s">
        <v>89</v>
      </c>
      <c r="C121" s="64" t="s">
        <v>8</v>
      </c>
      <c r="D121" s="64" t="s">
        <v>9</v>
      </c>
      <c r="E121" s="63" t="s">
        <v>167</v>
      </c>
    </row>
    <row r="122" spans="2:16" ht="16" hidden="1" customHeight="1">
      <c r="B122" s="71" t="s">
        <v>88</v>
      </c>
      <c r="C122" s="71"/>
      <c r="D122" s="71"/>
      <c r="E122" s="71">
        <f>SUM(C122:D122)</f>
        <v>0</v>
      </c>
    </row>
    <row r="123" spans="2:16" ht="16" hidden="1" customHeight="1">
      <c r="B123" s="71">
        <v>1</v>
      </c>
      <c r="C123" s="71"/>
      <c r="D123" s="71"/>
      <c r="E123" s="71">
        <f t="shared" ref="E123:E136" si="10">SUM(C123:D123)</f>
        <v>0</v>
      </c>
    </row>
    <row r="124" spans="2:16" ht="16" hidden="1" customHeight="1">
      <c r="B124" s="71">
        <v>2</v>
      </c>
      <c r="C124" s="71"/>
      <c r="D124" s="71"/>
      <c r="E124" s="71">
        <f t="shared" si="10"/>
        <v>0</v>
      </c>
    </row>
    <row r="125" spans="2:16" ht="16" hidden="1" customHeight="1">
      <c r="B125" s="71">
        <v>3</v>
      </c>
      <c r="C125" s="71"/>
      <c r="D125" s="71"/>
      <c r="E125" s="71">
        <f t="shared" si="10"/>
        <v>0</v>
      </c>
    </row>
    <row r="126" spans="2:16" ht="16" hidden="1" customHeight="1">
      <c r="B126" s="71">
        <v>4</v>
      </c>
      <c r="C126" s="71"/>
      <c r="D126" s="71"/>
      <c r="E126" s="71">
        <f t="shared" si="10"/>
        <v>0</v>
      </c>
    </row>
    <row r="127" spans="2:16" ht="16" hidden="1" customHeight="1">
      <c r="B127" s="71">
        <v>5</v>
      </c>
      <c r="C127" s="71"/>
      <c r="D127" s="71"/>
      <c r="E127" s="71">
        <f t="shared" si="10"/>
        <v>0</v>
      </c>
    </row>
    <row r="128" spans="2:16" ht="16" hidden="1" customHeight="1">
      <c r="B128" s="71">
        <v>6</v>
      </c>
      <c r="C128" s="71"/>
      <c r="D128" s="71"/>
      <c r="E128" s="71">
        <f t="shared" si="10"/>
        <v>0</v>
      </c>
    </row>
    <row r="129" spans="2:14" ht="16" hidden="1" customHeight="1">
      <c r="B129" s="71">
        <v>7</v>
      </c>
      <c r="C129" s="71"/>
      <c r="D129" s="71"/>
      <c r="E129" s="71">
        <f t="shared" si="10"/>
        <v>0</v>
      </c>
    </row>
    <row r="130" spans="2:14">
      <c r="B130" s="71">
        <v>8</v>
      </c>
      <c r="C130" s="71"/>
      <c r="D130" s="71"/>
      <c r="E130" s="71">
        <f t="shared" si="10"/>
        <v>0</v>
      </c>
    </row>
    <row r="131" spans="2:14" ht="16" hidden="1" customHeight="1">
      <c r="B131" s="71">
        <v>9</v>
      </c>
      <c r="C131" s="71"/>
      <c r="D131" s="71"/>
      <c r="E131" s="71">
        <f t="shared" si="10"/>
        <v>0</v>
      </c>
    </row>
    <row r="132" spans="2:14" ht="16" hidden="1" customHeight="1">
      <c r="B132" s="71">
        <v>10</v>
      </c>
      <c r="C132" s="71"/>
      <c r="D132" s="71"/>
      <c r="E132" s="71">
        <f t="shared" si="10"/>
        <v>0</v>
      </c>
    </row>
    <row r="133" spans="2:14" ht="16" hidden="1" customHeight="1">
      <c r="B133" s="71">
        <v>11</v>
      </c>
      <c r="C133" s="71"/>
      <c r="D133" s="71"/>
      <c r="E133" s="71">
        <f t="shared" si="10"/>
        <v>0</v>
      </c>
    </row>
    <row r="134" spans="2:14" ht="16" hidden="1" customHeight="1">
      <c r="B134" s="71">
        <v>12</v>
      </c>
      <c r="C134" s="71"/>
      <c r="D134" s="71"/>
      <c r="E134" s="71">
        <f t="shared" si="10"/>
        <v>0</v>
      </c>
    </row>
    <row r="135" spans="2:14" ht="16" hidden="1" customHeight="1">
      <c r="B135" s="71" t="s">
        <v>94</v>
      </c>
      <c r="C135" s="71"/>
      <c r="D135" s="71"/>
      <c r="E135" s="71">
        <f t="shared" si="10"/>
        <v>0</v>
      </c>
    </row>
    <row r="136" spans="2:14" ht="16" hidden="1" customHeight="1">
      <c r="B136" s="71" t="s">
        <v>7</v>
      </c>
      <c r="C136" s="63">
        <f>C135+C134+C133+C132+C131+C130+C129+C128+C127+C126+C125+C124+C123+C122</f>
        <v>0</v>
      </c>
      <c r="D136" s="63">
        <f>D135+D134+D133+D132+D131+D130+D129+D128+D127+D126+D125+D124+D123+D122</f>
        <v>0</v>
      </c>
      <c r="E136" s="71">
        <f t="shared" si="10"/>
        <v>0</v>
      </c>
    </row>
    <row r="138" spans="2:14" s="2" customFormat="1">
      <c r="B138" s="8" t="s">
        <v>224</v>
      </c>
    </row>
    <row r="139" spans="2:14" s="6" customFormat="1" ht="108.5" customHeight="1">
      <c r="B139" s="158" t="s">
        <v>89</v>
      </c>
      <c r="C139" s="63" t="s">
        <v>36</v>
      </c>
      <c r="D139" s="63" t="s">
        <v>37</v>
      </c>
      <c r="E139" s="63" t="s">
        <v>38</v>
      </c>
      <c r="F139" s="63" t="s">
        <v>39</v>
      </c>
      <c r="G139" s="63" t="s">
        <v>40</v>
      </c>
      <c r="H139" s="63" t="s">
        <v>41</v>
      </c>
      <c r="I139" s="63" t="s">
        <v>42</v>
      </c>
      <c r="J139" s="63" t="s">
        <v>43</v>
      </c>
      <c r="K139" s="63" t="s">
        <v>44</v>
      </c>
      <c r="L139" s="63" t="s">
        <v>250</v>
      </c>
      <c r="M139" s="156" t="s">
        <v>167</v>
      </c>
      <c r="N139" s="7"/>
    </row>
    <row r="140" spans="2:14" s="6" customFormat="1" ht="19">
      <c r="B140" s="159"/>
      <c r="C140" s="23" t="s">
        <v>120</v>
      </c>
      <c r="D140" s="23" t="s">
        <v>121</v>
      </c>
      <c r="E140" s="23" t="s">
        <v>122</v>
      </c>
      <c r="F140" s="23" t="s">
        <v>123</v>
      </c>
      <c r="G140" s="23" t="s">
        <v>124</v>
      </c>
      <c r="H140" s="23" t="s">
        <v>125</v>
      </c>
      <c r="I140" s="23" t="s">
        <v>126</v>
      </c>
      <c r="J140" s="23" t="s">
        <v>127</v>
      </c>
      <c r="K140" s="23" t="s">
        <v>128</v>
      </c>
      <c r="L140" s="23" t="s">
        <v>129</v>
      </c>
      <c r="M140" s="157"/>
      <c r="N140" s="7"/>
    </row>
    <row r="141" spans="2:14" ht="16" hidden="1" customHeight="1">
      <c r="B141" s="71" t="s">
        <v>88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t="16" hidden="1" customHeight="1">
      <c r="B142" s="71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t="16" hidden="1" customHeight="1">
      <c r="B143" s="71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t="16" hidden="1" customHeight="1">
      <c r="B144" s="71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t="16" hidden="1" customHeight="1">
      <c r="B145" s="71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t="16" hidden="1" customHeight="1">
      <c r="B146" s="71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t="16" hidden="1" customHeight="1">
      <c r="B147" s="71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t="16" hidden="1" customHeight="1">
      <c r="B148" s="71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>
      <c r="B149" s="71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t="16" hidden="1" customHeight="1">
      <c r="B150" s="71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t="16" hidden="1" customHeight="1">
      <c r="B151" s="71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t="16" hidden="1" customHeight="1">
      <c r="B152" s="71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t="16" hidden="1" customHeight="1">
      <c r="B153" s="71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t="16" hidden="1" customHeight="1">
      <c r="B154" s="71" t="s">
        <v>94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t="16" hidden="1" customHeight="1">
      <c r="B155" s="71" t="s">
        <v>7</v>
      </c>
      <c r="C155" s="63">
        <f>C154+C153+C152+C151+C150+C149+C148+C147+C146+C145+C144+C143+C142+C141</f>
        <v>0</v>
      </c>
      <c r="D155" s="63">
        <f t="shared" ref="D155:L155" si="12">D154+D153+D152+D151+D150+D149+D148+D147+D146+D145+D144+D143+D142+D141</f>
        <v>0</v>
      </c>
      <c r="E155" s="63">
        <f t="shared" si="12"/>
        <v>0</v>
      </c>
      <c r="F155" s="63">
        <f t="shared" si="12"/>
        <v>0</v>
      </c>
      <c r="G155" s="63">
        <f t="shared" si="12"/>
        <v>0</v>
      </c>
      <c r="H155" s="63">
        <f t="shared" si="12"/>
        <v>0</v>
      </c>
      <c r="I155" s="63">
        <f t="shared" si="12"/>
        <v>0</v>
      </c>
      <c r="J155" s="63">
        <f t="shared" si="12"/>
        <v>0</v>
      </c>
      <c r="K155" s="63">
        <f t="shared" si="12"/>
        <v>0</v>
      </c>
      <c r="L155" s="63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225</v>
      </c>
      <c r="C157" s="10"/>
      <c r="D157" s="10"/>
      <c r="E157" s="10"/>
    </row>
    <row r="158" spans="2:15" ht="57" customHeight="1">
      <c r="B158" s="158" t="s">
        <v>89</v>
      </c>
      <c r="C158" s="63" t="s">
        <v>45</v>
      </c>
      <c r="D158" s="63" t="s">
        <v>46</v>
      </c>
      <c r="E158" s="63" t="s">
        <v>47</v>
      </c>
      <c r="F158" s="63" t="s">
        <v>50</v>
      </c>
      <c r="G158" s="63" t="s">
        <v>26</v>
      </c>
      <c r="H158" s="63" t="s">
        <v>51</v>
      </c>
      <c r="I158" s="63" t="s">
        <v>52</v>
      </c>
      <c r="J158" s="63" t="s">
        <v>53</v>
      </c>
      <c r="K158" s="63" t="s">
        <v>54</v>
      </c>
      <c r="L158" s="63" t="s">
        <v>251</v>
      </c>
      <c r="M158" s="63" t="s">
        <v>252</v>
      </c>
      <c r="N158" s="63" t="s">
        <v>229</v>
      </c>
      <c r="O158" s="156" t="s">
        <v>167</v>
      </c>
    </row>
    <row r="159" spans="2:15" ht="16" customHeight="1">
      <c r="B159" s="159"/>
      <c r="C159" s="23" t="s">
        <v>130</v>
      </c>
      <c r="D159" s="23" t="s">
        <v>131</v>
      </c>
      <c r="E159" s="23" t="s">
        <v>132</v>
      </c>
      <c r="F159" s="23" t="s">
        <v>133</v>
      </c>
      <c r="G159" s="23" t="s">
        <v>134</v>
      </c>
      <c r="H159" s="23" t="s">
        <v>135</v>
      </c>
      <c r="I159" s="23" t="s">
        <v>136</v>
      </c>
      <c r="J159" s="23" t="s">
        <v>137</v>
      </c>
      <c r="K159" s="23" t="s">
        <v>138</v>
      </c>
      <c r="L159" s="23" t="s">
        <v>139</v>
      </c>
      <c r="M159" s="23" t="s">
        <v>227</v>
      </c>
      <c r="N159" s="23" t="s">
        <v>253</v>
      </c>
      <c r="O159" s="157"/>
    </row>
    <row r="160" spans="2:15" ht="16" hidden="1" customHeight="1">
      <c r="B160" s="71" t="s">
        <v>88</v>
      </c>
      <c r="C160" s="63"/>
      <c r="D160" s="63"/>
      <c r="E160" s="63"/>
      <c r="F160" s="71"/>
      <c r="G160" s="71"/>
      <c r="H160" s="71"/>
      <c r="I160" s="71"/>
      <c r="J160" s="71"/>
      <c r="K160" s="71"/>
      <c r="L160" s="71"/>
      <c r="M160" s="71"/>
      <c r="N160" s="71"/>
      <c r="O160" s="71">
        <f>SUM(C160:N160)</f>
        <v>0</v>
      </c>
    </row>
    <row r="161" spans="2:15" ht="16" hidden="1" customHeight="1">
      <c r="B161" s="71">
        <v>1</v>
      </c>
      <c r="C161" s="63"/>
      <c r="D161" s="63"/>
      <c r="E161" s="63"/>
      <c r="F161" s="71"/>
      <c r="G161" s="71"/>
      <c r="H161" s="71"/>
      <c r="I161" s="71"/>
      <c r="J161" s="71"/>
      <c r="K161" s="71"/>
      <c r="L161" s="71"/>
      <c r="M161" s="71"/>
      <c r="N161" s="71"/>
      <c r="O161" s="71">
        <f t="shared" ref="O161:O174" si="13">SUM(C161:N161)</f>
        <v>0</v>
      </c>
    </row>
    <row r="162" spans="2:15" ht="16" hidden="1" customHeight="1">
      <c r="B162" s="71">
        <v>2</v>
      </c>
      <c r="C162" s="63"/>
      <c r="D162" s="63"/>
      <c r="E162" s="63"/>
      <c r="F162" s="71"/>
      <c r="G162" s="71"/>
      <c r="H162" s="71"/>
      <c r="I162" s="71"/>
      <c r="J162" s="71"/>
      <c r="K162" s="71"/>
      <c r="L162" s="71"/>
      <c r="M162" s="71"/>
      <c r="N162" s="71"/>
      <c r="O162" s="71">
        <f t="shared" si="13"/>
        <v>0</v>
      </c>
    </row>
    <row r="163" spans="2:15" ht="16" hidden="1" customHeight="1">
      <c r="B163" s="71">
        <v>3</v>
      </c>
      <c r="C163" s="63"/>
      <c r="D163" s="63"/>
      <c r="E163" s="63"/>
      <c r="F163" s="71"/>
      <c r="G163" s="71"/>
      <c r="H163" s="71"/>
      <c r="I163" s="71"/>
      <c r="J163" s="71"/>
      <c r="K163" s="71"/>
      <c r="L163" s="71"/>
      <c r="M163" s="71"/>
      <c r="N163" s="71"/>
      <c r="O163" s="71">
        <f t="shared" si="13"/>
        <v>0</v>
      </c>
    </row>
    <row r="164" spans="2:15" ht="16" hidden="1" customHeight="1">
      <c r="B164" s="71">
        <v>4</v>
      </c>
      <c r="C164" s="63"/>
      <c r="D164" s="63"/>
      <c r="E164" s="63"/>
      <c r="F164" s="71"/>
      <c r="G164" s="71"/>
      <c r="H164" s="71"/>
      <c r="I164" s="71"/>
      <c r="J164" s="71"/>
      <c r="K164" s="71"/>
      <c r="L164" s="71"/>
      <c r="M164" s="71"/>
      <c r="N164" s="71"/>
      <c r="O164" s="71">
        <f t="shared" si="13"/>
        <v>0</v>
      </c>
    </row>
    <row r="165" spans="2:15" ht="16" hidden="1" customHeight="1">
      <c r="B165" s="71">
        <v>5</v>
      </c>
      <c r="C165" s="63"/>
      <c r="D165" s="63"/>
      <c r="E165" s="63"/>
      <c r="F165" s="71"/>
      <c r="G165" s="71"/>
      <c r="H165" s="71"/>
      <c r="I165" s="71"/>
      <c r="J165" s="71"/>
      <c r="K165" s="71"/>
      <c r="L165" s="71"/>
      <c r="M165" s="71"/>
      <c r="N165" s="71"/>
      <c r="O165" s="71">
        <f t="shared" si="13"/>
        <v>0</v>
      </c>
    </row>
    <row r="166" spans="2:15" ht="16" hidden="1" customHeight="1">
      <c r="B166" s="71">
        <v>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>
        <f t="shared" si="13"/>
        <v>0</v>
      </c>
    </row>
    <row r="167" spans="2:15" ht="16" hidden="1" customHeight="1">
      <c r="B167" s="71">
        <v>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>
        <f t="shared" si="13"/>
        <v>0</v>
      </c>
    </row>
    <row r="168" spans="2:15">
      <c r="B168" s="71">
        <v>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>
        <f t="shared" si="13"/>
        <v>0</v>
      </c>
    </row>
    <row r="169" spans="2:15" ht="16" hidden="1" customHeight="1">
      <c r="B169" s="71">
        <v>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>
        <f t="shared" si="13"/>
        <v>0</v>
      </c>
    </row>
    <row r="170" spans="2:15" ht="16" hidden="1" customHeight="1">
      <c r="B170" s="71">
        <v>10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>
        <f t="shared" si="13"/>
        <v>0</v>
      </c>
    </row>
    <row r="171" spans="2:15" ht="16" hidden="1" customHeight="1">
      <c r="B171" s="71">
        <v>11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>
        <f t="shared" si="13"/>
        <v>0</v>
      </c>
    </row>
    <row r="172" spans="2:15" ht="16" hidden="1" customHeight="1">
      <c r="B172" s="71">
        <v>12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>
        <f t="shared" si="13"/>
        <v>0</v>
      </c>
    </row>
    <row r="173" spans="2:15" ht="16" hidden="1" customHeight="1">
      <c r="B173" s="71" t="s">
        <v>94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>
        <f t="shared" si="13"/>
        <v>0</v>
      </c>
    </row>
    <row r="174" spans="2:15" ht="16" hidden="1" customHeight="1">
      <c r="B174" s="71" t="s">
        <v>7</v>
      </c>
      <c r="C174" s="63">
        <f>SUM(C160:C173)</f>
        <v>0</v>
      </c>
      <c r="D174" s="63">
        <f t="shared" ref="D174:N174" si="14">SUM(D160:D173)</f>
        <v>0</v>
      </c>
      <c r="E174" s="63">
        <f t="shared" si="14"/>
        <v>0</v>
      </c>
      <c r="F174" s="63">
        <f t="shared" si="14"/>
        <v>0</v>
      </c>
      <c r="G174" s="63">
        <f t="shared" si="14"/>
        <v>0</v>
      </c>
      <c r="H174" s="63">
        <f t="shared" si="14"/>
        <v>0</v>
      </c>
      <c r="I174" s="63">
        <f t="shared" si="14"/>
        <v>0</v>
      </c>
      <c r="J174" s="63">
        <f t="shared" si="14"/>
        <v>0</v>
      </c>
      <c r="K174" s="63">
        <f t="shared" si="14"/>
        <v>0</v>
      </c>
      <c r="L174" s="63">
        <f t="shared" si="14"/>
        <v>0</v>
      </c>
      <c r="M174" s="63">
        <f t="shared" si="14"/>
        <v>0</v>
      </c>
      <c r="N174" s="63">
        <f t="shared" si="14"/>
        <v>0</v>
      </c>
      <c r="O174" s="71">
        <f t="shared" si="13"/>
        <v>0</v>
      </c>
    </row>
    <row r="176" spans="2:15" s="2" customFormat="1" ht="14.5" customHeight="1">
      <c r="B176" s="33" t="s">
        <v>226</v>
      </c>
      <c r="C176" s="8"/>
      <c r="D176" s="8"/>
      <c r="E176" s="8"/>
      <c r="F176" s="8"/>
      <c r="G176" s="8"/>
      <c r="H176" s="8"/>
    </row>
    <row r="177" spans="2:36" ht="240.5" customHeight="1">
      <c r="B177" s="158" t="s">
        <v>89</v>
      </c>
      <c r="C177" s="63" t="s">
        <v>57</v>
      </c>
      <c r="D177" s="63" t="s">
        <v>254</v>
      </c>
      <c r="E177" s="63" t="s">
        <v>58</v>
      </c>
      <c r="F177" s="63" t="s">
        <v>59</v>
      </c>
      <c r="G177" s="63" t="s">
        <v>61</v>
      </c>
      <c r="H177" s="63" t="s">
        <v>62</v>
      </c>
      <c r="I177" s="63" t="s">
        <v>66</v>
      </c>
      <c r="J177" s="63" t="s">
        <v>67</v>
      </c>
      <c r="K177" s="63" t="s">
        <v>68</v>
      </c>
      <c r="L177" s="63" t="s">
        <v>69</v>
      </c>
      <c r="M177" s="63" t="s">
        <v>70</v>
      </c>
      <c r="N177" s="63" t="s">
        <v>71</v>
      </c>
      <c r="O177" s="63" t="s">
        <v>72</v>
      </c>
      <c r="P177" s="63" t="s">
        <v>73</v>
      </c>
      <c r="Q177" s="63" t="s">
        <v>74</v>
      </c>
      <c r="R177" s="63" t="s">
        <v>255</v>
      </c>
      <c r="S177" s="63" t="s">
        <v>256</v>
      </c>
      <c r="T177" s="63" t="s">
        <v>257</v>
      </c>
      <c r="U177" s="63" t="s">
        <v>75</v>
      </c>
      <c r="V177" s="63" t="s">
        <v>76</v>
      </c>
      <c r="W177" s="63" t="s">
        <v>77</v>
      </c>
      <c r="X177" s="63" t="s">
        <v>258</v>
      </c>
      <c r="Y177" s="63" t="s">
        <v>78</v>
      </c>
      <c r="Z177" s="63" t="s">
        <v>80</v>
      </c>
      <c r="AA177" s="63" t="s">
        <v>83</v>
      </c>
      <c r="AB177" s="63" t="s">
        <v>84</v>
      </c>
      <c r="AC177" s="63" t="s">
        <v>79</v>
      </c>
      <c r="AD177" s="63" t="s">
        <v>81</v>
      </c>
      <c r="AE177" s="63" t="s">
        <v>259</v>
      </c>
      <c r="AF177" s="63" t="s">
        <v>82</v>
      </c>
      <c r="AG177" s="63" t="s">
        <v>85</v>
      </c>
      <c r="AH177" s="63" t="s">
        <v>260</v>
      </c>
      <c r="AI177" s="63" t="s">
        <v>261</v>
      </c>
      <c r="AJ177" s="156" t="s">
        <v>167</v>
      </c>
    </row>
    <row r="178" spans="2:36" ht="16.5" customHeight="1">
      <c r="B178" s="159"/>
      <c r="C178" s="23" t="s">
        <v>262</v>
      </c>
      <c r="D178" s="23" t="s">
        <v>263</v>
      </c>
      <c r="E178" s="23" t="s">
        <v>264</v>
      </c>
      <c r="F178" s="23" t="s">
        <v>265</v>
      </c>
      <c r="G178" s="23" t="s">
        <v>266</v>
      </c>
      <c r="H178" s="23" t="s">
        <v>267</v>
      </c>
      <c r="I178" s="23" t="s">
        <v>268</v>
      </c>
      <c r="J178" s="23" t="s">
        <v>269</v>
      </c>
      <c r="K178" s="23" t="s">
        <v>270</v>
      </c>
      <c r="L178" s="23" t="s">
        <v>271</v>
      </c>
      <c r="M178" s="23" t="s">
        <v>272</v>
      </c>
      <c r="N178" s="23" t="s">
        <v>273</v>
      </c>
      <c r="O178" s="23" t="s">
        <v>274</v>
      </c>
      <c r="P178" s="23" t="s">
        <v>275</v>
      </c>
      <c r="Q178" s="23" t="s">
        <v>276</v>
      </c>
      <c r="R178" s="23" t="s">
        <v>277</v>
      </c>
      <c r="S178" s="23" t="s">
        <v>278</v>
      </c>
      <c r="T178" s="23" t="s">
        <v>279</v>
      </c>
      <c r="U178" s="23" t="s">
        <v>280</v>
      </c>
      <c r="V178" s="23" t="s">
        <v>281</v>
      </c>
      <c r="W178" s="23" t="s">
        <v>282</v>
      </c>
      <c r="X178" s="23" t="s">
        <v>283</v>
      </c>
      <c r="Y178" s="23" t="s">
        <v>284</v>
      </c>
      <c r="Z178" s="23" t="s">
        <v>285</v>
      </c>
      <c r="AA178" s="23" t="s">
        <v>286</v>
      </c>
      <c r="AB178" s="23" t="s">
        <v>287</v>
      </c>
      <c r="AC178" s="23" t="s">
        <v>288</v>
      </c>
      <c r="AD178" s="23" t="s">
        <v>289</v>
      </c>
      <c r="AE178" s="23" t="s">
        <v>290</v>
      </c>
      <c r="AF178" s="23" t="s">
        <v>291</v>
      </c>
      <c r="AG178" s="23" t="s">
        <v>292</v>
      </c>
      <c r="AH178" s="23" t="s">
        <v>293</v>
      </c>
      <c r="AI178" s="23" t="s">
        <v>294</v>
      </c>
      <c r="AJ178" s="157"/>
    </row>
    <row r="179" spans="2:36" ht="16" hidden="1" customHeight="1">
      <c r="B179" s="71" t="s">
        <v>88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t="16" hidden="1" customHeight="1">
      <c r="B180" s="71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t="16" hidden="1" customHeight="1">
      <c r="B181" s="71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t="16" hidden="1" customHeight="1">
      <c r="B182" s="71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t="16" hidden="1" customHeight="1">
      <c r="B183" s="71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t="16" hidden="1" customHeight="1">
      <c r="B184" s="71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t="16" hidden="1" customHeight="1">
      <c r="B185" s="71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t="16" hidden="1" customHeight="1">
      <c r="B186" s="71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>
      <c r="B187" s="71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t="16" hidden="1" customHeight="1">
      <c r="B188" s="71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t="16" hidden="1" customHeight="1">
      <c r="B189" s="71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t="16" hidden="1" customHeight="1">
      <c r="B190" s="71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t="16" hidden="1" customHeight="1">
      <c r="B191" s="71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t="16" hidden="1" customHeight="1">
      <c r="B192" s="71" t="s">
        <v>94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t="16" hidden="1" customHeight="1">
      <c r="B193" s="71" t="s">
        <v>7</v>
      </c>
      <c r="C193" s="63">
        <f>C192+C191+C190+C189+C188+C187+C186+C185+C184+C183+C182+C181+C180+C179</f>
        <v>0</v>
      </c>
      <c r="D193" s="63">
        <f t="shared" ref="D193:AI193" si="16">D192+D191+D190+D189+D188+D187+D186+D185+D184+D183+D182+D181+D180+D179</f>
        <v>0</v>
      </c>
      <c r="E193" s="63">
        <f t="shared" si="16"/>
        <v>0</v>
      </c>
      <c r="F193" s="63">
        <f t="shared" si="16"/>
        <v>0</v>
      </c>
      <c r="G193" s="63">
        <f t="shared" si="16"/>
        <v>0</v>
      </c>
      <c r="H193" s="63">
        <f t="shared" si="16"/>
        <v>0</v>
      </c>
      <c r="I193" s="63">
        <f t="shared" si="16"/>
        <v>0</v>
      </c>
      <c r="J193" s="63">
        <f t="shared" si="16"/>
        <v>0</v>
      </c>
      <c r="K193" s="63">
        <f t="shared" si="16"/>
        <v>0</v>
      </c>
      <c r="L193" s="63">
        <f t="shared" si="16"/>
        <v>0</v>
      </c>
      <c r="M193" s="63">
        <f t="shared" si="16"/>
        <v>0</v>
      </c>
      <c r="N193" s="63">
        <f t="shared" si="16"/>
        <v>0</v>
      </c>
      <c r="O193" s="63">
        <f t="shared" si="16"/>
        <v>0</v>
      </c>
      <c r="P193" s="63">
        <f t="shared" si="16"/>
        <v>0</v>
      </c>
      <c r="Q193" s="63">
        <f t="shared" si="16"/>
        <v>0</v>
      </c>
      <c r="R193" s="63">
        <f t="shared" si="16"/>
        <v>0</v>
      </c>
      <c r="S193" s="63">
        <f t="shared" si="16"/>
        <v>0</v>
      </c>
      <c r="T193" s="63">
        <f t="shared" si="16"/>
        <v>0</v>
      </c>
      <c r="U193" s="63">
        <f t="shared" si="16"/>
        <v>0</v>
      </c>
      <c r="V193" s="63">
        <f t="shared" si="16"/>
        <v>0</v>
      </c>
      <c r="W193" s="63">
        <f t="shared" si="16"/>
        <v>0</v>
      </c>
      <c r="X193" s="63">
        <f t="shared" si="16"/>
        <v>0</v>
      </c>
      <c r="Y193" s="63">
        <f t="shared" si="16"/>
        <v>0</v>
      </c>
      <c r="Z193" s="63">
        <f t="shared" si="16"/>
        <v>0</v>
      </c>
      <c r="AA193" s="63">
        <f t="shared" si="16"/>
        <v>0</v>
      </c>
      <c r="AB193" s="63">
        <f t="shared" si="16"/>
        <v>0</v>
      </c>
      <c r="AC193" s="63">
        <f t="shared" si="16"/>
        <v>0</v>
      </c>
      <c r="AD193" s="63">
        <f t="shared" si="16"/>
        <v>0</v>
      </c>
      <c r="AE193" s="63">
        <f t="shared" si="16"/>
        <v>0</v>
      </c>
      <c r="AF193" s="63">
        <f t="shared" si="16"/>
        <v>0</v>
      </c>
      <c r="AG193" s="63">
        <f t="shared" si="16"/>
        <v>0</v>
      </c>
      <c r="AH193" s="63">
        <f t="shared" si="16"/>
        <v>0</v>
      </c>
      <c r="AI193" s="63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64" t="s">
        <v>89</v>
      </c>
      <c r="C197" s="64" t="s">
        <v>8</v>
      </c>
      <c r="D197" s="64" t="s">
        <v>9</v>
      </c>
      <c r="E197" s="63" t="s">
        <v>167</v>
      </c>
    </row>
    <row r="198" spans="2:36" ht="16" hidden="1" customHeight="1">
      <c r="B198" s="71" t="s">
        <v>88</v>
      </c>
      <c r="C198" s="14"/>
      <c r="D198" s="14"/>
      <c r="E198" s="18">
        <f>SUM(C198:D198)</f>
        <v>0</v>
      </c>
    </row>
    <row r="199" spans="2:36" ht="16" hidden="1" customHeight="1">
      <c r="B199" s="71">
        <v>1</v>
      </c>
      <c r="C199" s="14"/>
      <c r="D199" s="14"/>
      <c r="E199" s="18">
        <f t="shared" ref="E199:E212" si="17">SUM(C199:D199)</f>
        <v>0</v>
      </c>
    </row>
    <row r="200" spans="2:36" ht="16" hidden="1" customHeight="1">
      <c r="B200" s="71">
        <v>2</v>
      </c>
      <c r="C200" s="14"/>
      <c r="D200" s="14"/>
      <c r="E200" s="18">
        <f t="shared" si="17"/>
        <v>0</v>
      </c>
    </row>
    <row r="201" spans="2:36" ht="16" hidden="1" customHeight="1">
      <c r="B201" s="71">
        <v>3</v>
      </c>
      <c r="C201" s="14"/>
      <c r="D201" s="14"/>
      <c r="E201" s="18">
        <f t="shared" si="17"/>
        <v>0</v>
      </c>
    </row>
    <row r="202" spans="2:36" ht="16" hidden="1" customHeight="1">
      <c r="B202" s="71">
        <v>4</v>
      </c>
      <c r="C202" s="14"/>
      <c r="D202" s="14"/>
      <c r="E202" s="18">
        <f t="shared" si="17"/>
        <v>0</v>
      </c>
    </row>
    <row r="203" spans="2:36" ht="16" hidden="1" customHeight="1">
      <c r="B203" s="71">
        <v>5</v>
      </c>
      <c r="C203" s="14"/>
      <c r="D203" s="14"/>
      <c r="E203" s="18">
        <f t="shared" si="17"/>
        <v>0</v>
      </c>
    </row>
    <row r="204" spans="2:36" ht="16" hidden="1" customHeight="1">
      <c r="B204" s="71">
        <v>6</v>
      </c>
      <c r="C204" s="14"/>
      <c r="D204" s="14"/>
      <c r="E204" s="18">
        <f t="shared" si="17"/>
        <v>0</v>
      </c>
    </row>
    <row r="205" spans="2:36" ht="16" hidden="1" customHeight="1">
      <c r="B205" s="71">
        <v>7</v>
      </c>
      <c r="C205" s="14"/>
      <c r="D205" s="14"/>
      <c r="E205" s="18">
        <f t="shared" si="17"/>
        <v>0</v>
      </c>
    </row>
    <row r="206" spans="2:36">
      <c r="B206" s="71">
        <v>8</v>
      </c>
      <c r="C206" s="14"/>
      <c r="D206" s="14"/>
      <c r="E206" s="18">
        <f t="shared" si="17"/>
        <v>0</v>
      </c>
    </row>
    <row r="207" spans="2:36" ht="16" hidden="1" customHeight="1">
      <c r="B207" s="71">
        <v>9</v>
      </c>
      <c r="C207" s="14"/>
      <c r="D207" s="14"/>
      <c r="E207" s="18">
        <f t="shared" si="17"/>
        <v>0</v>
      </c>
    </row>
    <row r="208" spans="2:36" ht="16" hidden="1" customHeight="1">
      <c r="B208" s="71">
        <v>10</v>
      </c>
      <c r="C208" s="14"/>
      <c r="D208" s="14"/>
      <c r="E208" s="18">
        <f t="shared" si="17"/>
        <v>0</v>
      </c>
    </row>
    <row r="209" spans="2:10" ht="16" hidden="1" customHeight="1">
      <c r="B209" s="71">
        <v>11</v>
      </c>
      <c r="C209" s="14"/>
      <c r="D209" s="14"/>
      <c r="E209" s="18">
        <f t="shared" si="17"/>
        <v>0</v>
      </c>
    </row>
    <row r="210" spans="2:10" ht="16" hidden="1" customHeight="1">
      <c r="B210" s="71">
        <v>12</v>
      </c>
      <c r="C210" s="14"/>
      <c r="D210" s="14"/>
      <c r="E210" s="18">
        <f t="shared" si="17"/>
        <v>0</v>
      </c>
    </row>
    <row r="211" spans="2:10" ht="16" hidden="1" customHeight="1">
      <c r="B211" s="71" t="s">
        <v>94</v>
      </c>
      <c r="C211" s="14"/>
      <c r="D211" s="14"/>
      <c r="E211" s="18">
        <f t="shared" si="17"/>
        <v>0</v>
      </c>
    </row>
    <row r="212" spans="2:10" ht="16" hidden="1" customHeight="1">
      <c r="B212" s="71" t="s">
        <v>7</v>
      </c>
      <c r="C212" s="63">
        <f>C211+C210+C209+C208+C207+C206+C205+C204+C203+C202+C201+C200+C199+C198</f>
        <v>0</v>
      </c>
      <c r="D212" s="63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228</v>
      </c>
    </row>
    <row r="215" spans="2:10" ht="85">
      <c r="B215" s="158" t="s">
        <v>89</v>
      </c>
      <c r="C215" s="17" t="s">
        <v>55</v>
      </c>
      <c r="D215" s="17" t="s">
        <v>56</v>
      </c>
      <c r="E215" s="63" t="s">
        <v>60</v>
      </c>
      <c r="F215" s="63" t="s">
        <v>64</v>
      </c>
      <c r="G215" s="63" t="s">
        <v>63</v>
      </c>
      <c r="H215" s="63" t="s">
        <v>65</v>
      </c>
      <c r="I215" s="63" t="s">
        <v>87</v>
      </c>
      <c r="J215" s="156" t="s">
        <v>167</v>
      </c>
    </row>
    <row r="216" spans="2:10" ht="19">
      <c r="B216" s="159"/>
      <c r="C216" s="23" t="s">
        <v>140</v>
      </c>
      <c r="D216" s="23" t="s">
        <v>141</v>
      </c>
      <c r="E216" s="23" t="s">
        <v>142</v>
      </c>
      <c r="F216" s="23" t="s">
        <v>143</v>
      </c>
      <c r="G216" s="23" t="s">
        <v>144</v>
      </c>
      <c r="H216" s="23" t="s">
        <v>145</v>
      </c>
      <c r="I216" s="23" t="s">
        <v>146</v>
      </c>
      <c r="J216" s="157"/>
    </row>
    <row r="217" spans="2:10" ht="16" hidden="1" customHeight="1">
      <c r="B217" s="71" t="s">
        <v>88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t="16" hidden="1" customHeight="1">
      <c r="B218" s="71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t="16" hidden="1" customHeight="1">
      <c r="B219" s="71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t="16" hidden="1" customHeight="1">
      <c r="B220" s="71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t="16" hidden="1" customHeight="1">
      <c r="B221" s="71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t="16" hidden="1" customHeight="1">
      <c r="B222" s="71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t="16" hidden="1" customHeight="1">
      <c r="B223" s="71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t="16" hidden="1" customHeight="1">
      <c r="B224" s="71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>
      <c r="B225" s="71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t="16" hidden="1" customHeight="1">
      <c r="B226" s="71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t="16" hidden="1" customHeight="1">
      <c r="B227" s="71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t="16" hidden="1" customHeight="1">
      <c r="B228" s="71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t="16" hidden="1" customHeight="1">
      <c r="B229" s="71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t="16" hidden="1" customHeight="1">
      <c r="B230" s="71" t="s">
        <v>94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t="16" hidden="1" customHeight="1">
      <c r="B231" s="71" t="s">
        <v>7</v>
      </c>
      <c r="C231" s="63">
        <f>C230+C229+C228+C227+C226+C225+C224+C223+C222+C221+C220+C219+C218+C217</f>
        <v>0</v>
      </c>
      <c r="D231" s="63">
        <f t="shared" ref="D231:I231" si="19">D230+D229+D228+D227+D226+D225+D224+D223+D222+D221+D220+D219+D218+D217</f>
        <v>0</v>
      </c>
      <c r="E231" s="63">
        <f t="shared" si="19"/>
        <v>0</v>
      </c>
      <c r="F231" s="63">
        <f t="shared" si="19"/>
        <v>0</v>
      </c>
      <c r="G231" s="63">
        <f t="shared" si="19"/>
        <v>0</v>
      </c>
      <c r="H231" s="63">
        <f t="shared" si="19"/>
        <v>0</v>
      </c>
      <c r="I231" s="63">
        <f t="shared" si="19"/>
        <v>0</v>
      </c>
      <c r="J231" s="18">
        <f t="shared" si="18"/>
        <v>0</v>
      </c>
    </row>
    <row r="233" spans="2:10">
      <c r="B233" s="174" t="s">
        <v>175</v>
      </c>
      <c r="C233" s="175"/>
      <c r="D233" s="32" t="s">
        <v>176</v>
      </c>
    </row>
    <row r="234" spans="2:10">
      <c r="B234" s="21" t="str">
        <f>IF(D233="","",IF(D233="English",'File Directory'!B53,IF(D233="Filipino",'File Directory'!B78,'File Directory'!B103)))</f>
        <v xml:space="preserve">Instruction: </v>
      </c>
      <c r="D234" s="13"/>
    </row>
    <row r="235" spans="2:10">
      <c r="B235" s="13"/>
      <c r="C235" s="22" t="str">
        <f>IF($D$233="","",IF($D$233="English",'File Directory'!C54,IF($D$233="Filipino",'File Directory'!C79,'File Directory'!C104)))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Directory'!C55,IF($D$233="Filipino",'File Directory'!C80,'File Directory'!C105)))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Directory'!C56,IF($D$233="Filipino",'File Directory'!C81,'File Directory'!C106)))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Directory'!C58,IF($D$233="Filipino",'File Directory'!C83,'File Directory'!C108)))</f>
        <v>*For Prospective Adviser</v>
      </c>
    </row>
    <row r="240" spans="2:10">
      <c r="C240" s="22" t="str">
        <f>IF($D$233="","",IF($D$233="English",'File Directory'!C59,IF($D$233="Filipino",'File Directory'!C84,'File Directory'!C109)))</f>
        <v>1. Review all MLESF for Accuracy/completeness</v>
      </c>
    </row>
    <row r="241" spans="3:3">
      <c r="C241" s="22" t="str">
        <f>IF($D$233="","",IF($D$233="English",'File Directory'!C60,IF($D$233="Filipino",'File Directory'!C85,'File Directory'!C110)))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Directory'!C61,IF($D$233="Filipino",'File Directory'!C86,'File Directory'!C111)))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Directory'!C63,IF($D$233="Filipino",'File Directory'!C88,'File Directory'!C113)))</f>
        <v>For Grade Level Enrollment Chair (if any)</v>
      </c>
    </row>
    <row r="245" spans="3:3">
      <c r="C245" s="22" t="str">
        <f>IF($D$233="","",IF($D$233="English",'File Directory'!C64,IF($D$233="Filipino",'File Directory'!C89,'File Directory'!C114)))</f>
        <v>1. Review all Summary Matrix submitted by advisers, check for accuracy/completeness</v>
      </c>
    </row>
    <row r="246" spans="3:3">
      <c r="C246" s="22" t="str">
        <f>IF($D$233="","",IF($D$233="English",'File Directory'!C65,IF($D$233="Filipino",'File Directory'!C90,'File Directory'!C115)))</f>
        <v xml:space="preserve">2. Prepare a Summary Matrix with totality for all items/questions of all sections </v>
      </c>
    </row>
    <row r="247" spans="3:3">
      <c r="C247" s="22" t="str">
        <f>IF($D$233="","",IF($D$233="English",'File Directory'!C66,IF($D$233="Filipino",'File Directory'!C91,'File Directory'!C116)))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Directory'!C68,IF($D$233="Filipino",'File Directory'!C93,'File Directory'!C118)))</f>
        <v>For School Enrollment Focal Person (SEFP)</v>
      </c>
    </row>
    <row r="250" spans="3:3">
      <c r="C250" s="22" t="str">
        <f>IF($D$233="","",IF($D$233="English",'File Directory'!C69,IF($D$233="Filipino",'File Directory'!C94,'File Directory'!C119)))</f>
        <v>1. Review all Grade Level Summary Matrix submitted by GLEC, check for accuracy/completeness</v>
      </c>
    </row>
    <row r="251" spans="3:3">
      <c r="C251" s="22" t="str">
        <f>IF($D$233="","",IF($D$233="English",'File Directory'!C70,IF($D$233="Filipino",'File Directory'!C95,'File Directory'!C120)))</f>
        <v>2. Prepare a Summary Matrix with totality for all items/questions of all Grade Levels</v>
      </c>
    </row>
    <row r="252" spans="3:3">
      <c r="C252" s="22" t="str">
        <f>IF($D$233="","",IF($D$233="English",'File Directory'!C71,IF($D$233="Filipino",'File Directory'!C96,'File Directory'!C121)))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Directory'!C73,IF($D$233="Filipino",'File Directory'!C98,'File Directory'!C123)))</f>
        <v>For LIS System Administrator</v>
      </c>
    </row>
    <row r="255" spans="3:3">
      <c r="C255" s="22" t="str">
        <f>IF($D$233="","",IF($D$233="English",'File Directory'!C74,IF($D$233="Filipino",'File Directory'!C99,'File Directory'!C124)))</f>
        <v>1. Review the School Level Summary Matrix  validate the correctness of enrollment count vis-a-vis the number of respondents</v>
      </c>
    </row>
    <row r="256" spans="3:3">
      <c r="C256" s="22" t="str">
        <f>IF($D$233="","",IF($D$233="English",'File Directory'!C75,IF($D$233="Filipino",'File Directory'!C100,'File Directory'!C125)))</f>
        <v>2. Login to LIS and click the QC Folder available in the Dashboard</v>
      </c>
    </row>
    <row r="257" spans="3:3">
      <c r="C257" s="22" t="str">
        <f>IF($D$233="","",IF($D$233="English",'File Directory'!C76,IF($D$233="Filipino",'File Directory'!C101,'File Directory'!C126)))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S82:S83"/>
    <mergeCell ref="D3:F3"/>
    <mergeCell ref="B4:C4"/>
    <mergeCell ref="G4:H4"/>
    <mergeCell ref="B5:C5"/>
    <mergeCell ref="E5:I5"/>
    <mergeCell ref="B27:B28"/>
    <mergeCell ref="J27:J28"/>
    <mergeCell ref="B82:B83"/>
    <mergeCell ref="B233:C233"/>
    <mergeCell ref="P101:P102"/>
    <mergeCell ref="B139:B140"/>
    <mergeCell ref="M139:M140"/>
    <mergeCell ref="B158:B159"/>
    <mergeCell ref="O158:O159"/>
    <mergeCell ref="B101:B102"/>
    <mergeCell ref="B177:B178"/>
  </mergeCells>
  <dataValidations count="1">
    <dataValidation type="list" allowBlank="1" showInputMessage="1" showErrorMessage="1" sqref="D233" xr:uid="{0BA8F3CB-014F-F941-86BC-F17BCC917E4D}">
      <formula1>"English,Filipino,Cebuano"</formula1>
    </dataValidation>
  </dataValidations>
  <hyperlinks>
    <hyperlink ref="J1" location="'Summary Matrix MLESF (SEFP)'!A1" tooltip="View Summary Matrix MLESF (SEFP)" display="Return to Summary Matrix MLESF (SEFP)" xr:uid="{85BEF6E7-69CA-214D-8D87-8D378CC3B9D3}"/>
    <hyperlink ref="K1" location="'File Directory'!A1" tooltip="Go Back to File Directory" display="Return to File Directory" xr:uid="{59D69D2F-B683-FB45-8BFB-C673C0AB98DC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49C32-C699-0841-AEB7-76382E84CD8E}">
  <sheetPr>
    <tabColor rgb="FF7030A0"/>
  </sheetPr>
  <dimension ref="B1:AJ257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8.8320312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1.5" style="3" customWidth="1"/>
    <col min="15" max="15" width="21.83203125" style="3" customWidth="1"/>
    <col min="16" max="16" width="24.5" style="3" customWidth="1"/>
    <col min="17" max="17" width="20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8.6640625" style="3"/>
    <col min="34" max="34" width="15.83203125" style="3" customWidth="1"/>
    <col min="35" max="35" width="16.5" style="3" customWidth="1"/>
    <col min="36" max="36" width="16.33203125" style="3" customWidth="1"/>
    <col min="37" max="16384" width="8.6640625" style="3"/>
  </cols>
  <sheetData>
    <row r="1" spans="2:14" ht="37" thickBot="1">
      <c r="B1" s="15" t="s">
        <v>180</v>
      </c>
      <c r="J1" s="66" t="s">
        <v>232</v>
      </c>
      <c r="K1" s="67" t="s">
        <v>233</v>
      </c>
    </row>
    <row r="2" spans="2:14" ht="18">
      <c r="B2" s="24" t="s">
        <v>168</v>
      </c>
    </row>
    <row r="3" spans="2:14">
      <c r="B3" s="14" t="s">
        <v>90</v>
      </c>
      <c r="C3" s="16"/>
      <c r="D3" s="164"/>
      <c r="E3" s="165"/>
      <c r="F3" s="166"/>
      <c r="G3" s="14" t="s">
        <v>91</v>
      </c>
      <c r="H3" s="14"/>
      <c r="I3" s="14" t="s">
        <v>177</v>
      </c>
      <c r="J3" s="14"/>
      <c r="K3" s="14" t="s">
        <v>92</v>
      </c>
      <c r="L3" s="14"/>
      <c r="M3" s="14" t="s">
        <v>93</v>
      </c>
      <c r="N3" s="14"/>
    </row>
    <row r="4" spans="2:14" ht="17" thickBot="1">
      <c r="B4" s="167" t="s">
        <v>166</v>
      </c>
      <c r="C4" s="168"/>
      <c r="D4" s="70"/>
      <c r="E4" s="26" t="s">
        <v>148</v>
      </c>
      <c r="F4" s="27"/>
      <c r="G4" s="169" t="s">
        <v>165</v>
      </c>
      <c r="H4" s="170"/>
      <c r="I4" s="68"/>
    </row>
    <row r="5" spans="2:14" ht="16" customHeight="1">
      <c r="B5" s="167" t="s">
        <v>151</v>
      </c>
      <c r="C5" s="168"/>
      <c r="D5" s="25"/>
      <c r="E5" s="171" t="s">
        <v>169</v>
      </c>
      <c r="F5" s="172"/>
      <c r="G5" s="172"/>
      <c r="H5" s="172"/>
      <c r="I5" s="173"/>
    </row>
    <row r="6" spans="2:14" ht="17" customHeight="1" thickBot="1">
      <c r="B6" s="13"/>
      <c r="C6" s="13"/>
      <c r="D6" s="12"/>
      <c r="E6" s="29" t="s">
        <v>170</v>
      </c>
      <c r="F6" s="30"/>
      <c r="G6" s="28" t="s">
        <v>150</v>
      </c>
      <c r="H6" s="28"/>
      <c r="I6" s="31"/>
    </row>
    <row r="7" spans="2:14">
      <c r="B7" s="13"/>
      <c r="C7" s="13"/>
      <c r="D7" s="12"/>
      <c r="E7" s="5"/>
      <c r="F7" s="69"/>
    </row>
    <row r="8" spans="2:14">
      <c r="B8" s="2" t="s">
        <v>295</v>
      </c>
    </row>
    <row r="9" spans="2:14" ht="57" customHeight="1">
      <c r="B9" s="131" t="s">
        <v>89</v>
      </c>
      <c r="C9" s="64" t="s">
        <v>296</v>
      </c>
      <c r="D9" s="64" t="s">
        <v>297</v>
      </c>
      <c r="E9" s="63" t="s">
        <v>167</v>
      </c>
    </row>
    <row r="10" spans="2:14" ht="16" hidden="1" customHeight="1">
      <c r="B10" s="71" t="s">
        <v>88</v>
      </c>
      <c r="C10" s="71"/>
      <c r="D10" s="71"/>
      <c r="E10" s="71">
        <f>SUM(C10:D10)</f>
        <v>0</v>
      </c>
    </row>
    <row r="11" spans="2:14" ht="16" hidden="1" customHeight="1">
      <c r="B11" s="71">
        <v>1</v>
      </c>
      <c r="C11" s="71"/>
      <c r="D11" s="71"/>
      <c r="E11" s="71">
        <f t="shared" ref="E11:E24" si="0">SUM(C11:D11)</f>
        <v>0</v>
      </c>
    </row>
    <row r="12" spans="2:14" ht="16" hidden="1" customHeight="1">
      <c r="B12" s="71">
        <v>2</v>
      </c>
      <c r="C12" s="71"/>
      <c r="D12" s="71"/>
      <c r="E12" s="71">
        <f t="shared" si="0"/>
        <v>0</v>
      </c>
    </row>
    <row r="13" spans="2:14" ht="16" hidden="1" customHeight="1">
      <c r="B13" s="71">
        <v>3</v>
      </c>
      <c r="C13" s="71"/>
      <c r="D13" s="71"/>
      <c r="E13" s="71">
        <f t="shared" si="0"/>
        <v>0</v>
      </c>
    </row>
    <row r="14" spans="2:14" ht="16" hidden="1" customHeight="1">
      <c r="B14" s="71">
        <v>4</v>
      </c>
      <c r="C14" s="71"/>
      <c r="D14" s="71"/>
      <c r="E14" s="71">
        <f t="shared" si="0"/>
        <v>0</v>
      </c>
    </row>
    <row r="15" spans="2:14" ht="16" hidden="1" customHeight="1">
      <c r="B15" s="71">
        <v>5</v>
      </c>
      <c r="C15" s="71"/>
      <c r="D15" s="71"/>
      <c r="E15" s="71">
        <f t="shared" si="0"/>
        <v>0</v>
      </c>
    </row>
    <row r="16" spans="2:14" ht="16" hidden="1" customHeight="1">
      <c r="B16" s="71">
        <v>6</v>
      </c>
      <c r="C16" s="71"/>
      <c r="D16" s="71"/>
      <c r="E16" s="71">
        <f t="shared" si="0"/>
        <v>0</v>
      </c>
    </row>
    <row r="17" spans="2:10" ht="16" hidden="1" customHeight="1">
      <c r="B17" s="71">
        <v>7</v>
      </c>
      <c r="C17" s="71"/>
      <c r="D17" s="71"/>
      <c r="E17" s="71">
        <f t="shared" si="0"/>
        <v>0</v>
      </c>
    </row>
    <row r="18" spans="2:10">
      <c r="B18" s="71">
        <v>8</v>
      </c>
      <c r="C18" s="71"/>
      <c r="D18" s="71"/>
      <c r="E18" s="71">
        <f t="shared" si="0"/>
        <v>0</v>
      </c>
    </row>
    <row r="19" spans="2:10" ht="16" hidden="1" customHeight="1">
      <c r="B19" s="71">
        <v>9</v>
      </c>
      <c r="C19" s="71"/>
      <c r="D19" s="71"/>
      <c r="E19" s="71">
        <f t="shared" si="0"/>
        <v>0</v>
      </c>
    </row>
    <row r="20" spans="2:10" ht="16" hidden="1" customHeight="1">
      <c r="B20" s="71">
        <v>10</v>
      </c>
      <c r="C20" s="71"/>
      <c r="D20" s="71"/>
      <c r="E20" s="71">
        <f t="shared" si="0"/>
        <v>0</v>
      </c>
    </row>
    <row r="21" spans="2:10" ht="16" hidden="1" customHeight="1">
      <c r="B21" s="71">
        <v>11</v>
      </c>
      <c r="C21" s="71"/>
      <c r="D21" s="71"/>
      <c r="E21" s="71">
        <f t="shared" si="0"/>
        <v>0</v>
      </c>
    </row>
    <row r="22" spans="2:10" ht="16" hidden="1" customHeight="1">
      <c r="B22" s="71">
        <v>12</v>
      </c>
      <c r="C22" s="71"/>
      <c r="D22" s="71"/>
      <c r="E22" s="71">
        <f t="shared" si="0"/>
        <v>0</v>
      </c>
    </row>
    <row r="23" spans="2:10" ht="16" hidden="1" customHeight="1">
      <c r="B23" s="71" t="s">
        <v>94</v>
      </c>
      <c r="C23" s="71"/>
      <c r="D23" s="71"/>
      <c r="E23" s="71">
        <f t="shared" si="0"/>
        <v>0</v>
      </c>
    </row>
    <row r="24" spans="2:10" ht="16" hidden="1" customHeight="1">
      <c r="B24" s="71" t="s">
        <v>7</v>
      </c>
      <c r="C24" s="63">
        <f>C23+C22+C21+C20+C19+C18+C17+C16+C15+C14+C13+C12+C11+C10</f>
        <v>0</v>
      </c>
      <c r="D24" s="63">
        <f>D23+D22+D21+D20+D19+D18+D17+D16+D15+D14+D13+D12+D11+D10</f>
        <v>0</v>
      </c>
      <c r="E24" s="71">
        <f t="shared" si="0"/>
        <v>0</v>
      </c>
    </row>
    <row r="25" spans="2:10">
      <c r="B25" s="5"/>
    </row>
    <row r="26" spans="2:10" s="53" customFormat="1">
      <c r="B26" s="56" t="s">
        <v>323</v>
      </c>
    </row>
    <row r="27" spans="2:10" ht="77" customHeight="1">
      <c r="B27" s="162" t="s">
        <v>89</v>
      </c>
      <c r="C27" s="63" t="s">
        <v>0</v>
      </c>
      <c r="D27" s="63" t="s">
        <v>1</v>
      </c>
      <c r="E27" s="63" t="s">
        <v>2</v>
      </c>
      <c r="F27" s="63" t="s">
        <v>3</v>
      </c>
      <c r="G27" s="63" t="s">
        <v>4</v>
      </c>
      <c r="H27" s="63" t="s">
        <v>5</v>
      </c>
      <c r="I27" s="63" t="s">
        <v>6</v>
      </c>
      <c r="J27" s="156" t="s">
        <v>167</v>
      </c>
    </row>
    <row r="28" spans="2:10" ht="17.5" customHeight="1">
      <c r="B28" s="163"/>
      <c r="C28" s="23" t="s">
        <v>113</v>
      </c>
      <c r="D28" s="23" t="s">
        <v>114</v>
      </c>
      <c r="E28" s="23" t="s">
        <v>115</v>
      </c>
      <c r="F28" s="23" t="s">
        <v>116</v>
      </c>
      <c r="G28" s="23" t="s">
        <v>117</v>
      </c>
      <c r="H28" s="23" t="s">
        <v>118</v>
      </c>
      <c r="I28" s="23" t="s">
        <v>119</v>
      </c>
      <c r="J28" s="157"/>
    </row>
    <row r="29" spans="2:10" ht="18" hidden="1" customHeight="1">
      <c r="B29" s="71" t="s">
        <v>88</v>
      </c>
      <c r="C29" s="63"/>
      <c r="D29" s="63"/>
      <c r="E29" s="63"/>
      <c r="F29" s="63"/>
      <c r="G29" s="63"/>
      <c r="H29" s="63"/>
      <c r="I29" s="63"/>
      <c r="J29" s="71">
        <f>SUM(C29:I29)</f>
        <v>0</v>
      </c>
    </row>
    <row r="30" spans="2:10" ht="18" hidden="1" customHeight="1">
      <c r="B30" s="71">
        <v>1</v>
      </c>
      <c r="C30" s="63"/>
      <c r="D30" s="63"/>
      <c r="E30" s="63"/>
      <c r="F30" s="63"/>
      <c r="G30" s="63"/>
      <c r="H30" s="63"/>
      <c r="I30" s="63"/>
      <c r="J30" s="71">
        <f t="shared" ref="J30:J43" si="1">SUM(C30:I30)</f>
        <v>0</v>
      </c>
    </row>
    <row r="31" spans="2:10" ht="18" hidden="1" customHeight="1">
      <c r="B31" s="71">
        <v>2</v>
      </c>
      <c r="C31" s="63"/>
      <c r="D31" s="63"/>
      <c r="E31" s="63"/>
      <c r="F31" s="63"/>
      <c r="G31" s="63"/>
      <c r="H31" s="63"/>
      <c r="I31" s="63"/>
      <c r="J31" s="71">
        <f t="shared" si="1"/>
        <v>0</v>
      </c>
    </row>
    <row r="32" spans="2:10" ht="18" hidden="1" customHeight="1">
      <c r="B32" s="71">
        <v>3</v>
      </c>
      <c r="C32" s="63"/>
      <c r="D32" s="63"/>
      <c r="E32" s="63"/>
      <c r="F32" s="63"/>
      <c r="G32" s="63"/>
      <c r="H32" s="63"/>
      <c r="I32" s="63"/>
      <c r="J32" s="71">
        <f t="shared" si="1"/>
        <v>0</v>
      </c>
    </row>
    <row r="33" spans="2:10" ht="18" hidden="1" customHeight="1">
      <c r="B33" s="71">
        <v>4</v>
      </c>
      <c r="C33" s="63"/>
      <c r="D33" s="63"/>
      <c r="E33" s="63"/>
      <c r="F33" s="63"/>
      <c r="G33" s="63"/>
      <c r="H33" s="63"/>
      <c r="I33" s="63"/>
      <c r="J33" s="71">
        <f t="shared" si="1"/>
        <v>0</v>
      </c>
    </row>
    <row r="34" spans="2:10" ht="18" hidden="1" customHeight="1">
      <c r="B34" s="71">
        <v>5</v>
      </c>
      <c r="C34" s="63"/>
      <c r="D34" s="63"/>
      <c r="E34" s="63"/>
      <c r="F34" s="63"/>
      <c r="G34" s="63"/>
      <c r="H34" s="63"/>
      <c r="I34" s="63"/>
      <c r="J34" s="71">
        <f t="shared" si="1"/>
        <v>0</v>
      </c>
    </row>
    <row r="35" spans="2:10" ht="18" hidden="1" customHeight="1">
      <c r="B35" s="71">
        <v>6</v>
      </c>
      <c r="C35" s="63"/>
      <c r="D35" s="63"/>
      <c r="E35" s="63"/>
      <c r="F35" s="63"/>
      <c r="G35" s="63"/>
      <c r="H35" s="63"/>
      <c r="I35" s="63"/>
      <c r="J35" s="71">
        <f t="shared" si="1"/>
        <v>0</v>
      </c>
    </row>
    <row r="36" spans="2:10" ht="18" hidden="1" customHeight="1">
      <c r="B36" s="71">
        <v>7</v>
      </c>
      <c r="C36" s="63"/>
      <c r="D36" s="63"/>
      <c r="E36" s="63"/>
      <c r="F36" s="63"/>
      <c r="G36" s="63"/>
      <c r="H36" s="63"/>
      <c r="I36" s="63"/>
      <c r="J36" s="71">
        <f t="shared" si="1"/>
        <v>0</v>
      </c>
    </row>
    <row r="37" spans="2:10" ht="18" customHeight="1">
      <c r="B37" s="71">
        <v>8</v>
      </c>
      <c r="C37" s="63"/>
      <c r="D37" s="63"/>
      <c r="E37" s="63"/>
      <c r="F37" s="63"/>
      <c r="G37" s="63"/>
      <c r="H37" s="63"/>
      <c r="I37" s="63"/>
      <c r="J37" s="71">
        <f t="shared" si="1"/>
        <v>0</v>
      </c>
    </row>
    <row r="38" spans="2:10" ht="18" hidden="1" customHeight="1">
      <c r="B38" s="71">
        <v>9</v>
      </c>
      <c r="C38" s="63"/>
      <c r="D38" s="63"/>
      <c r="E38" s="63"/>
      <c r="F38" s="63"/>
      <c r="G38" s="63"/>
      <c r="H38" s="63"/>
      <c r="I38" s="63"/>
      <c r="J38" s="71">
        <f t="shared" si="1"/>
        <v>0</v>
      </c>
    </row>
    <row r="39" spans="2:10" ht="18" hidden="1" customHeight="1">
      <c r="B39" s="71">
        <v>10</v>
      </c>
      <c r="C39" s="63"/>
      <c r="D39" s="63"/>
      <c r="E39" s="63"/>
      <c r="F39" s="63"/>
      <c r="G39" s="63"/>
      <c r="H39" s="63"/>
      <c r="I39" s="63"/>
      <c r="J39" s="71">
        <f t="shared" si="1"/>
        <v>0</v>
      </c>
    </row>
    <row r="40" spans="2:10" ht="18" hidden="1" customHeight="1">
      <c r="B40" s="71">
        <v>11</v>
      </c>
      <c r="C40" s="63"/>
      <c r="D40" s="63"/>
      <c r="E40" s="63"/>
      <c r="F40" s="63"/>
      <c r="G40" s="63"/>
      <c r="H40" s="63"/>
      <c r="I40" s="63"/>
      <c r="J40" s="71">
        <f t="shared" si="1"/>
        <v>0</v>
      </c>
    </row>
    <row r="41" spans="2:10" ht="18" hidden="1" customHeight="1">
      <c r="B41" s="71">
        <v>12</v>
      </c>
      <c r="C41" s="63"/>
      <c r="D41" s="63"/>
      <c r="E41" s="63"/>
      <c r="F41" s="63"/>
      <c r="G41" s="63"/>
      <c r="H41" s="63"/>
      <c r="I41" s="63"/>
      <c r="J41" s="71">
        <f t="shared" si="1"/>
        <v>0</v>
      </c>
    </row>
    <row r="42" spans="2:10" ht="18" hidden="1" customHeight="1">
      <c r="B42" s="71" t="s">
        <v>94</v>
      </c>
      <c r="C42" s="63"/>
      <c r="D42" s="63"/>
      <c r="E42" s="63"/>
      <c r="F42" s="63"/>
      <c r="G42" s="63"/>
      <c r="H42" s="63"/>
      <c r="I42" s="63"/>
      <c r="J42" s="71">
        <f t="shared" si="1"/>
        <v>0</v>
      </c>
    </row>
    <row r="43" spans="2:10" ht="18" hidden="1" customHeight="1">
      <c r="B43" s="71" t="s">
        <v>7</v>
      </c>
      <c r="C43" s="63">
        <f>C42+C41+C40+C39+C38+C37+C36+C35+C34+C33+C32+C31+C30+C29</f>
        <v>0</v>
      </c>
      <c r="D43" s="63">
        <f t="shared" ref="D43:I43" si="2">D42+D41+D40+D39+D38+D37+D36+D35+D34+D33+D32+D31+D30+D29</f>
        <v>0</v>
      </c>
      <c r="E43" s="63">
        <f t="shared" si="2"/>
        <v>0</v>
      </c>
      <c r="F43" s="63">
        <f t="shared" si="2"/>
        <v>0</v>
      </c>
      <c r="G43" s="63">
        <f t="shared" si="2"/>
        <v>0</v>
      </c>
      <c r="H43" s="63">
        <f t="shared" si="2"/>
        <v>0</v>
      </c>
      <c r="I43" s="63">
        <f t="shared" si="2"/>
        <v>0</v>
      </c>
      <c r="J43" s="71">
        <f t="shared" si="1"/>
        <v>0</v>
      </c>
    </row>
    <row r="45" spans="2:10">
      <c r="B45" s="2" t="s">
        <v>219</v>
      </c>
    </row>
    <row r="46" spans="2:10" ht="57" customHeight="1">
      <c r="B46" s="131" t="s">
        <v>89</v>
      </c>
      <c r="C46" s="64" t="s">
        <v>8</v>
      </c>
      <c r="D46" s="64" t="s">
        <v>9</v>
      </c>
      <c r="E46" s="63" t="s">
        <v>167</v>
      </c>
    </row>
    <row r="47" spans="2:10" ht="16" hidden="1" customHeight="1">
      <c r="B47" s="71" t="s">
        <v>88</v>
      </c>
      <c r="C47" s="71"/>
      <c r="D47" s="71"/>
      <c r="E47" s="71">
        <f>SUM(C47:D47)</f>
        <v>0</v>
      </c>
    </row>
    <row r="48" spans="2:10" ht="16" hidden="1" customHeight="1">
      <c r="B48" s="71">
        <v>1</v>
      </c>
      <c r="C48" s="71"/>
      <c r="D48" s="71"/>
      <c r="E48" s="71">
        <f t="shared" ref="E48:E61" si="3">SUM(C48:D48)</f>
        <v>0</v>
      </c>
    </row>
    <row r="49" spans="2:10" ht="16" hidden="1" customHeight="1">
      <c r="B49" s="71">
        <v>2</v>
      </c>
      <c r="C49" s="71"/>
      <c r="D49" s="71"/>
      <c r="E49" s="71">
        <f t="shared" si="3"/>
        <v>0</v>
      </c>
    </row>
    <row r="50" spans="2:10" ht="16" hidden="1" customHeight="1">
      <c r="B50" s="71">
        <v>3</v>
      </c>
      <c r="C50" s="71"/>
      <c r="D50" s="71"/>
      <c r="E50" s="71">
        <f t="shared" si="3"/>
        <v>0</v>
      </c>
    </row>
    <row r="51" spans="2:10" ht="16" hidden="1" customHeight="1">
      <c r="B51" s="71">
        <v>4</v>
      </c>
      <c r="C51" s="71"/>
      <c r="D51" s="71"/>
      <c r="E51" s="71">
        <f t="shared" si="3"/>
        <v>0</v>
      </c>
    </row>
    <row r="52" spans="2:10" ht="16" hidden="1" customHeight="1">
      <c r="B52" s="71">
        <v>5</v>
      </c>
      <c r="C52" s="71"/>
      <c r="D52" s="71"/>
      <c r="E52" s="71">
        <f t="shared" si="3"/>
        <v>0</v>
      </c>
    </row>
    <row r="53" spans="2:10" ht="16" hidden="1" customHeight="1">
      <c r="B53" s="71">
        <v>6</v>
      </c>
      <c r="C53" s="71"/>
      <c r="D53" s="71"/>
      <c r="E53" s="71">
        <f t="shared" si="3"/>
        <v>0</v>
      </c>
    </row>
    <row r="54" spans="2:10" ht="16" hidden="1" customHeight="1">
      <c r="B54" s="71">
        <v>7</v>
      </c>
      <c r="C54" s="71"/>
      <c r="D54" s="71"/>
      <c r="E54" s="71">
        <f t="shared" si="3"/>
        <v>0</v>
      </c>
    </row>
    <row r="55" spans="2:10">
      <c r="B55" s="71">
        <v>8</v>
      </c>
      <c r="C55" s="71"/>
      <c r="D55" s="71"/>
      <c r="E55" s="71">
        <f t="shared" si="3"/>
        <v>0</v>
      </c>
    </row>
    <row r="56" spans="2:10" ht="16" hidden="1" customHeight="1">
      <c r="B56" s="71">
        <v>9</v>
      </c>
      <c r="C56" s="71"/>
      <c r="D56" s="71"/>
      <c r="E56" s="71">
        <f t="shared" si="3"/>
        <v>0</v>
      </c>
    </row>
    <row r="57" spans="2:10" ht="16" hidden="1" customHeight="1">
      <c r="B57" s="71">
        <v>10</v>
      </c>
      <c r="C57" s="71"/>
      <c r="D57" s="71"/>
      <c r="E57" s="71">
        <f t="shared" si="3"/>
        <v>0</v>
      </c>
    </row>
    <row r="58" spans="2:10" ht="16" hidden="1" customHeight="1">
      <c r="B58" s="71">
        <v>11</v>
      </c>
      <c r="C58" s="71"/>
      <c r="D58" s="71"/>
      <c r="E58" s="71">
        <f t="shared" si="3"/>
        <v>0</v>
      </c>
    </row>
    <row r="59" spans="2:10" ht="16" hidden="1" customHeight="1">
      <c r="B59" s="71">
        <v>12</v>
      </c>
      <c r="C59" s="71"/>
      <c r="D59" s="71"/>
      <c r="E59" s="71">
        <f t="shared" si="3"/>
        <v>0</v>
      </c>
    </row>
    <row r="60" spans="2:10" ht="16" hidden="1" customHeight="1">
      <c r="B60" s="71" t="s">
        <v>94</v>
      </c>
      <c r="C60" s="71"/>
      <c r="D60" s="71"/>
      <c r="E60" s="71">
        <f t="shared" si="3"/>
        <v>0</v>
      </c>
    </row>
    <row r="61" spans="2:10" ht="16" hidden="1" customHeight="1">
      <c r="B61" s="71" t="s">
        <v>7</v>
      </c>
      <c r="C61" s="63">
        <f>C60+C59+C58+C57+C56+C55+C54+C53+C52+C51+C50+C49+C48+C47</f>
        <v>0</v>
      </c>
      <c r="D61" s="63">
        <f>D60+D59+D58+D57+D56+D55+D54+D53+D52+D51+D50+D49+D48+D47</f>
        <v>0</v>
      </c>
      <c r="E61" s="71">
        <f t="shared" si="3"/>
        <v>0</v>
      </c>
    </row>
    <row r="62" spans="2:10">
      <c r="B62" s="5"/>
    </row>
    <row r="63" spans="2:10" s="2" customFormat="1">
      <c r="B63" s="2" t="s">
        <v>220</v>
      </c>
    </row>
    <row r="64" spans="2:10" ht="62" customHeight="1">
      <c r="B64" s="131" t="s">
        <v>89</v>
      </c>
      <c r="C64" s="92" t="s">
        <v>298</v>
      </c>
      <c r="D64" s="92" t="s">
        <v>299</v>
      </c>
      <c r="E64" s="92" t="s">
        <v>300</v>
      </c>
      <c r="F64" s="92" t="s">
        <v>301</v>
      </c>
      <c r="G64" s="92" t="s">
        <v>302</v>
      </c>
      <c r="H64" s="92" t="s">
        <v>303</v>
      </c>
      <c r="I64" s="92" t="s">
        <v>343</v>
      </c>
      <c r="J64" s="63" t="s">
        <v>167</v>
      </c>
    </row>
    <row r="65" spans="2:10" ht="16" hidden="1" customHeight="1">
      <c r="B65" s="71" t="s">
        <v>88</v>
      </c>
      <c r="C65" s="14"/>
      <c r="D65" s="14"/>
      <c r="E65" s="14"/>
      <c r="F65" s="14"/>
      <c r="G65" s="14"/>
      <c r="H65" s="14"/>
      <c r="I65" s="14"/>
      <c r="J65" s="71">
        <f>SUM(C65:I65)</f>
        <v>0</v>
      </c>
    </row>
    <row r="66" spans="2:10" ht="16" hidden="1" customHeight="1">
      <c r="B66" s="71">
        <v>1</v>
      </c>
      <c r="C66" s="14"/>
      <c r="D66" s="14"/>
      <c r="E66" s="14"/>
      <c r="F66" s="14"/>
      <c r="G66" s="14"/>
      <c r="H66" s="14"/>
      <c r="I66" s="14"/>
      <c r="J66" s="71">
        <f t="shared" ref="J66:J79" si="4">SUM(C66:I66)</f>
        <v>0</v>
      </c>
    </row>
    <row r="67" spans="2:10" ht="16" hidden="1" customHeight="1">
      <c r="B67" s="71">
        <v>2</v>
      </c>
      <c r="C67" s="14"/>
      <c r="D67" s="14"/>
      <c r="E67" s="14"/>
      <c r="F67" s="14"/>
      <c r="G67" s="14"/>
      <c r="H67" s="14"/>
      <c r="I67" s="14"/>
      <c r="J67" s="71">
        <f t="shared" si="4"/>
        <v>0</v>
      </c>
    </row>
    <row r="68" spans="2:10" ht="16" hidden="1" customHeight="1">
      <c r="B68" s="71">
        <v>3</v>
      </c>
      <c r="C68" s="14"/>
      <c r="D68" s="14"/>
      <c r="E68" s="14"/>
      <c r="F68" s="14"/>
      <c r="G68" s="14"/>
      <c r="H68" s="14"/>
      <c r="I68" s="14"/>
      <c r="J68" s="71">
        <f t="shared" si="4"/>
        <v>0</v>
      </c>
    </row>
    <row r="69" spans="2:10" ht="16" hidden="1" customHeight="1">
      <c r="B69" s="71">
        <v>4</v>
      </c>
      <c r="C69" s="14"/>
      <c r="D69" s="14"/>
      <c r="E69" s="14"/>
      <c r="F69" s="14"/>
      <c r="G69" s="14"/>
      <c r="H69" s="14"/>
      <c r="I69" s="14"/>
      <c r="J69" s="71">
        <f t="shared" si="4"/>
        <v>0</v>
      </c>
    </row>
    <row r="70" spans="2:10" ht="16" hidden="1" customHeight="1">
      <c r="B70" s="71">
        <v>5</v>
      </c>
      <c r="C70" s="14"/>
      <c r="D70" s="14"/>
      <c r="E70" s="14"/>
      <c r="F70" s="14"/>
      <c r="G70" s="14"/>
      <c r="H70" s="14"/>
      <c r="I70" s="14"/>
      <c r="J70" s="71">
        <f t="shared" si="4"/>
        <v>0</v>
      </c>
    </row>
    <row r="71" spans="2:10" ht="16" hidden="1" customHeight="1">
      <c r="B71" s="71">
        <v>6</v>
      </c>
      <c r="C71" s="14"/>
      <c r="D71" s="14"/>
      <c r="E71" s="14"/>
      <c r="F71" s="14"/>
      <c r="G71" s="14"/>
      <c r="H71" s="14"/>
      <c r="I71" s="14"/>
      <c r="J71" s="71">
        <f t="shared" si="4"/>
        <v>0</v>
      </c>
    </row>
    <row r="72" spans="2:10" ht="16" hidden="1" customHeight="1">
      <c r="B72" s="71">
        <v>7</v>
      </c>
      <c r="C72" s="14"/>
      <c r="D72" s="14"/>
      <c r="E72" s="14"/>
      <c r="F72" s="14"/>
      <c r="G72" s="14"/>
      <c r="H72" s="14"/>
      <c r="I72" s="14"/>
      <c r="J72" s="71">
        <f t="shared" si="4"/>
        <v>0</v>
      </c>
    </row>
    <row r="73" spans="2:10">
      <c r="B73" s="71">
        <v>8</v>
      </c>
      <c r="C73" s="14"/>
      <c r="D73" s="14"/>
      <c r="E73" s="14"/>
      <c r="F73" s="14"/>
      <c r="G73" s="14"/>
      <c r="H73" s="14"/>
      <c r="I73" s="14"/>
      <c r="J73" s="71">
        <f t="shared" si="4"/>
        <v>0</v>
      </c>
    </row>
    <row r="74" spans="2:10" ht="16" hidden="1" customHeight="1">
      <c r="B74" s="71">
        <v>9</v>
      </c>
      <c r="C74" s="14"/>
      <c r="D74" s="14"/>
      <c r="E74" s="14"/>
      <c r="F74" s="14"/>
      <c r="G74" s="14"/>
      <c r="H74" s="14"/>
      <c r="I74" s="14"/>
      <c r="J74" s="71">
        <f t="shared" si="4"/>
        <v>0</v>
      </c>
    </row>
    <row r="75" spans="2:10" ht="16" hidden="1" customHeight="1">
      <c r="B75" s="71">
        <v>10</v>
      </c>
      <c r="C75" s="14"/>
      <c r="D75" s="14"/>
      <c r="E75" s="14"/>
      <c r="F75" s="14"/>
      <c r="G75" s="14"/>
      <c r="H75" s="14"/>
      <c r="I75" s="14"/>
      <c r="J75" s="71">
        <f t="shared" si="4"/>
        <v>0</v>
      </c>
    </row>
    <row r="76" spans="2:10" ht="16" hidden="1" customHeight="1">
      <c r="B76" s="71">
        <v>11</v>
      </c>
      <c r="C76" s="14"/>
      <c r="D76" s="14"/>
      <c r="E76" s="14"/>
      <c r="F76" s="14"/>
      <c r="G76" s="14"/>
      <c r="H76" s="14"/>
      <c r="I76" s="14"/>
      <c r="J76" s="71">
        <f t="shared" si="4"/>
        <v>0</v>
      </c>
    </row>
    <row r="77" spans="2:10" ht="16" hidden="1" customHeight="1">
      <c r="B77" s="71">
        <v>12</v>
      </c>
      <c r="C77" s="14"/>
      <c r="D77" s="14"/>
      <c r="E77" s="14"/>
      <c r="F77" s="14"/>
      <c r="G77" s="14"/>
      <c r="H77" s="14"/>
      <c r="I77" s="14"/>
      <c r="J77" s="71">
        <f t="shared" si="4"/>
        <v>0</v>
      </c>
    </row>
    <row r="78" spans="2:10" ht="16" hidden="1" customHeight="1">
      <c r="B78" s="71" t="s">
        <v>94</v>
      </c>
      <c r="C78" s="14"/>
      <c r="D78" s="14"/>
      <c r="E78" s="14"/>
      <c r="F78" s="14"/>
      <c r="G78" s="14"/>
      <c r="H78" s="14"/>
      <c r="I78" s="14"/>
      <c r="J78" s="71">
        <f t="shared" si="4"/>
        <v>0</v>
      </c>
    </row>
    <row r="79" spans="2:10" ht="16" hidden="1" customHeight="1">
      <c r="B79" s="71" t="s">
        <v>7</v>
      </c>
      <c r="C79" s="63">
        <f>C78+C77+C76+C75+C74+C73+C72+C71+C70+C69+C68+C67+C66+C65</f>
        <v>0</v>
      </c>
      <c r="D79" s="63">
        <f t="shared" ref="D79:I79" si="5">D78+D77+D76+D75+D74+D73+D72+D71+D70+D69+D68+D67+D66+D65</f>
        <v>0</v>
      </c>
      <c r="E79" s="63">
        <f t="shared" si="5"/>
        <v>0</v>
      </c>
      <c r="F79" s="63">
        <f t="shared" si="5"/>
        <v>0</v>
      </c>
      <c r="G79" s="63">
        <f t="shared" si="5"/>
        <v>0</v>
      </c>
      <c r="H79" s="63">
        <f t="shared" si="5"/>
        <v>0</v>
      </c>
      <c r="I79" s="63">
        <f t="shared" si="5"/>
        <v>0</v>
      </c>
      <c r="J79" s="71">
        <f t="shared" si="4"/>
        <v>0</v>
      </c>
    </row>
    <row r="81" spans="2:19" s="2" customFormat="1">
      <c r="B81" s="2" t="s">
        <v>221</v>
      </c>
    </row>
    <row r="82" spans="2:19" ht="85" customHeight="1">
      <c r="B82" s="158" t="s">
        <v>89</v>
      </c>
      <c r="C82" s="63" t="s">
        <v>10</v>
      </c>
      <c r="D82" s="63" t="s">
        <v>11</v>
      </c>
      <c r="E82" s="63" t="s">
        <v>12</v>
      </c>
      <c r="F82" s="63" t="s">
        <v>13</v>
      </c>
      <c r="G82" s="63" t="s">
        <v>16</v>
      </c>
      <c r="H82" s="63" t="s">
        <v>14</v>
      </c>
      <c r="I82" s="63" t="s">
        <v>15</v>
      </c>
      <c r="J82" s="19" t="s">
        <v>17</v>
      </c>
      <c r="K82" s="63" t="s">
        <v>18</v>
      </c>
      <c r="L82" s="63" t="s">
        <v>20</v>
      </c>
      <c r="M82" s="63" t="s">
        <v>19</v>
      </c>
      <c r="N82" s="63" t="s">
        <v>21</v>
      </c>
      <c r="O82" s="63" t="s">
        <v>22</v>
      </c>
      <c r="P82" s="63" t="s">
        <v>23</v>
      </c>
      <c r="Q82" s="63" t="s">
        <v>25</v>
      </c>
      <c r="R82" s="63" t="s">
        <v>24</v>
      </c>
      <c r="S82" s="156" t="s">
        <v>167</v>
      </c>
    </row>
    <row r="83" spans="2:19" ht="17">
      <c r="B83" s="159"/>
      <c r="C83" s="20" t="s">
        <v>95</v>
      </c>
      <c r="D83" s="20" t="s">
        <v>96</v>
      </c>
      <c r="E83" s="20" t="s">
        <v>97</v>
      </c>
      <c r="F83" s="20" t="s">
        <v>98</v>
      </c>
      <c r="G83" s="20" t="s">
        <v>99</v>
      </c>
      <c r="H83" s="20" t="s">
        <v>100</v>
      </c>
      <c r="I83" s="20" t="s">
        <v>101</v>
      </c>
      <c r="J83" s="20" t="s">
        <v>102</v>
      </c>
      <c r="K83" s="20" t="s">
        <v>103</v>
      </c>
      <c r="L83" s="20" t="s">
        <v>104</v>
      </c>
      <c r="M83" s="20" t="s">
        <v>105</v>
      </c>
      <c r="N83" s="20" t="s">
        <v>106</v>
      </c>
      <c r="O83" s="20" t="s">
        <v>107</v>
      </c>
      <c r="P83" s="20" t="s">
        <v>108</v>
      </c>
      <c r="Q83" s="20" t="s">
        <v>109</v>
      </c>
      <c r="R83" s="20" t="s">
        <v>110</v>
      </c>
      <c r="S83" s="157"/>
    </row>
    <row r="84" spans="2:19" ht="16" hidden="1" customHeight="1">
      <c r="B84" s="71" t="s">
        <v>88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t="16" hidden="1" customHeight="1">
      <c r="B85" s="71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t="16" hidden="1" customHeight="1">
      <c r="B86" s="71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t="16" hidden="1" customHeight="1">
      <c r="B87" s="71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t="16" hidden="1" customHeight="1">
      <c r="B88" s="71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t="16" hidden="1" customHeight="1">
      <c r="B89" s="71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t="16" hidden="1" customHeight="1">
      <c r="B90" s="71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t="16" hidden="1" customHeight="1">
      <c r="B91" s="71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>
      <c r="B92" s="71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t="16" hidden="1" customHeight="1">
      <c r="B93" s="71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t="16" hidden="1" customHeight="1">
      <c r="B94" s="71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t="16" hidden="1" customHeight="1">
      <c r="B95" s="71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t="16" hidden="1" customHeight="1">
      <c r="B96" s="71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t="16" hidden="1" customHeight="1">
      <c r="B97" s="71" t="s">
        <v>94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t="16" hidden="1" customHeight="1">
      <c r="B98" s="71" t="s">
        <v>7</v>
      </c>
      <c r="C98" s="63">
        <f>C97+C96+C95+C94+C93+C92+C91+C90+C89+C88+C87+C86+C85+C84</f>
        <v>0</v>
      </c>
      <c r="D98" s="63">
        <f t="shared" ref="D98:R98" si="7">D97+D96+D95+D94+D93+D92+D91+D90+D89+D88+D87+D86+D85+D84</f>
        <v>0</v>
      </c>
      <c r="E98" s="63">
        <f t="shared" si="7"/>
        <v>0</v>
      </c>
      <c r="F98" s="63">
        <f t="shared" si="7"/>
        <v>0</v>
      </c>
      <c r="G98" s="63">
        <f t="shared" si="7"/>
        <v>0</v>
      </c>
      <c r="H98" s="63">
        <f t="shared" si="7"/>
        <v>0</v>
      </c>
      <c r="I98" s="63">
        <f t="shared" si="7"/>
        <v>0</v>
      </c>
      <c r="J98" s="63">
        <f t="shared" si="7"/>
        <v>0</v>
      </c>
      <c r="K98" s="63">
        <f t="shared" si="7"/>
        <v>0</v>
      </c>
      <c r="L98" s="63">
        <f t="shared" si="7"/>
        <v>0</v>
      </c>
      <c r="M98" s="63">
        <f t="shared" si="7"/>
        <v>0</v>
      </c>
      <c r="N98" s="63">
        <f t="shared" si="7"/>
        <v>0</v>
      </c>
      <c r="O98" s="63">
        <f t="shared" si="7"/>
        <v>0</v>
      </c>
      <c r="P98" s="63">
        <f t="shared" si="7"/>
        <v>0</v>
      </c>
      <c r="Q98" s="63">
        <f t="shared" si="7"/>
        <v>0</v>
      </c>
      <c r="R98" s="63">
        <f t="shared" si="7"/>
        <v>0</v>
      </c>
      <c r="S98" s="14">
        <f t="shared" si="6"/>
        <v>0</v>
      </c>
    </row>
    <row r="100" spans="2:19" s="2" customFormat="1">
      <c r="B100" s="8" t="s">
        <v>222</v>
      </c>
    </row>
    <row r="101" spans="2:19" ht="68" customHeight="1">
      <c r="B101" s="158" t="s">
        <v>89</v>
      </c>
      <c r="C101" s="63" t="s">
        <v>26</v>
      </c>
      <c r="D101" s="63" t="s">
        <v>27</v>
      </c>
      <c r="E101" s="63" t="s">
        <v>28</v>
      </c>
      <c r="F101" s="63" t="s">
        <v>29</v>
      </c>
      <c r="G101" s="63" t="s">
        <v>30</v>
      </c>
      <c r="H101" s="63" t="s">
        <v>31</v>
      </c>
      <c r="I101" s="63" t="s">
        <v>32</v>
      </c>
      <c r="J101" s="63" t="s">
        <v>33</v>
      </c>
      <c r="K101" s="63" t="s">
        <v>34</v>
      </c>
      <c r="L101" s="63" t="s">
        <v>35</v>
      </c>
      <c r="M101" s="63" t="s">
        <v>235</v>
      </c>
      <c r="N101" s="63" t="s">
        <v>236</v>
      </c>
      <c r="O101" s="63" t="s">
        <v>24</v>
      </c>
      <c r="P101" s="156" t="s">
        <v>167</v>
      </c>
    </row>
    <row r="102" spans="2:19" ht="19">
      <c r="B102" s="159"/>
      <c r="C102" s="23" t="s">
        <v>237</v>
      </c>
      <c r="D102" s="23" t="s">
        <v>238</v>
      </c>
      <c r="E102" s="23" t="s">
        <v>239</v>
      </c>
      <c r="F102" s="23" t="s">
        <v>240</v>
      </c>
      <c r="G102" s="23" t="s">
        <v>241</v>
      </c>
      <c r="H102" s="23" t="s">
        <v>242</v>
      </c>
      <c r="I102" s="23" t="s">
        <v>243</v>
      </c>
      <c r="J102" s="23" t="s">
        <v>244</v>
      </c>
      <c r="K102" s="23" t="s">
        <v>245</v>
      </c>
      <c r="L102" s="23" t="s">
        <v>246</v>
      </c>
      <c r="M102" s="23" t="s">
        <v>247</v>
      </c>
      <c r="N102" s="23" t="s">
        <v>248</v>
      </c>
      <c r="O102" s="23" t="s">
        <v>249</v>
      </c>
      <c r="P102" s="157"/>
    </row>
    <row r="103" spans="2:19" ht="16" hidden="1" customHeight="1">
      <c r="B103" s="71" t="s">
        <v>88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14">
        <f>SUM(C103:O103)</f>
        <v>0</v>
      </c>
    </row>
    <row r="104" spans="2:19" ht="16" hidden="1" customHeight="1">
      <c r="B104" s="71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t="16" hidden="1" customHeight="1">
      <c r="B105" s="71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t="16" hidden="1" customHeight="1">
      <c r="B106" s="71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t="16" hidden="1" customHeight="1">
      <c r="B107" s="71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t="16" hidden="1" customHeight="1">
      <c r="B108" s="71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t="16" hidden="1" customHeight="1">
      <c r="B109" s="71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 ht="16" hidden="1" customHeight="1">
      <c r="B110" s="71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>
      <c r="B111" s="71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 ht="16" hidden="1" customHeight="1">
      <c r="B112" s="71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 ht="16" hidden="1" customHeight="1">
      <c r="B113" s="71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t="16" hidden="1" customHeight="1">
      <c r="B114" s="71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t="16" hidden="1" customHeight="1">
      <c r="B115" s="71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t="16" hidden="1" customHeight="1">
      <c r="B116" s="71" t="s">
        <v>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t="16" hidden="1" customHeight="1">
      <c r="B117" s="71" t="s">
        <v>7</v>
      </c>
      <c r="C117" s="63">
        <f>C116+C115+C114+C113+C112+C111+C110+C109+C108+C107+C106+C105+C104+C103</f>
        <v>0</v>
      </c>
      <c r="D117" s="63">
        <f t="shared" ref="D117:O117" si="9">D116+D115+D114+D113+D112+D111+D110+D109+D108+D107+D106+D105+D104+D103</f>
        <v>0</v>
      </c>
      <c r="E117" s="63">
        <f t="shared" si="9"/>
        <v>0</v>
      </c>
      <c r="F117" s="63">
        <f t="shared" si="9"/>
        <v>0</v>
      </c>
      <c r="G117" s="63">
        <f t="shared" si="9"/>
        <v>0</v>
      </c>
      <c r="H117" s="63">
        <f t="shared" si="9"/>
        <v>0</v>
      </c>
      <c r="I117" s="63">
        <f t="shared" si="9"/>
        <v>0</v>
      </c>
      <c r="J117" s="63">
        <f t="shared" si="9"/>
        <v>0</v>
      </c>
      <c r="K117" s="63">
        <f t="shared" si="9"/>
        <v>0</v>
      </c>
      <c r="L117" s="63">
        <f t="shared" si="9"/>
        <v>0</v>
      </c>
      <c r="M117" s="63">
        <f t="shared" si="9"/>
        <v>0</v>
      </c>
      <c r="N117" s="63">
        <f t="shared" si="9"/>
        <v>0</v>
      </c>
      <c r="O117" s="63">
        <f t="shared" si="9"/>
        <v>0</v>
      </c>
      <c r="P117" s="14">
        <f t="shared" si="8"/>
        <v>0</v>
      </c>
    </row>
    <row r="120" spans="2:16" s="2" customFormat="1">
      <c r="B120" s="9" t="s">
        <v>223</v>
      </c>
    </row>
    <row r="121" spans="2:16" ht="77.5" customHeight="1">
      <c r="B121" s="131" t="s">
        <v>89</v>
      </c>
      <c r="C121" s="64" t="s">
        <v>8</v>
      </c>
      <c r="D121" s="64" t="s">
        <v>9</v>
      </c>
      <c r="E121" s="63" t="s">
        <v>167</v>
      </c>
    </row>
    <row r="122" spans="2:16" ht="16" hidden="1" customHeight="1">
      <c r="B122" s="71" t="s">
        <v>88</v>
      </c>
      <c r="C122" s="71"/>
      <c r="D122" s="71"/>
      <c r="E122" s="71">
        <f>SUM(C122:D122)</f>
        <v>0</v>
      </c>
    </row>
    <row r="123" spans="2:16" ht="16" hidden="1" customHeight="1">
      <c r="B123" s="71">
        <v>1</v>
      </c>
      <c r="C123" s="71"/>
      <c r="D123" s="71"/>
      <c r="E123" s="71">
        <f t="shared" ref="E123:E136" si="10">SUM(C123:D123)</f>
        <v>0</v>
      </c>
    </row>
    <row r="124" spans="2:16" ht="16" hidden="1" customHeight="1">
      <c r="B124" s="71">
        <v>2</v>
      </c>
      <c r="C124" s="71"/>
      <c r="D124" s="71"/>
      <c r="E124" s="71">
        <f t="shared" si="10"/>
        <v>0</v>
      </c>
    </row>
    <row r="125" spans="2:16" ht="16" hidden="1" customHeight="1">
      <c r="B125" s="71">
        <v>3</v>
      </c>
      <c r="C125" s="71"/>
      <c r="D125" s="71"/>
      <c r="E125" s="71">
        <f t="shared" si="10"/>
        <v>0</v>
      </c>
    </row>
    <row r="126" spans="2:16" ht="16" hidden="1" customHeight="1">
      <c r="B126" s="71">
        <v>4</v>
      </c>
      <c r="C126" s="71"/>
      <c r="D126" s="71"/>
      <c r="E126" s="71">
        <f t="shared" si="10"/>
        <v>0</v>
      </c>
    </row>
    <row r="127" spans="2:16" ht="16" hidden="1" customHeight="1">
      <c r="B127" s="71">
        <v>5</v>
      </c>
      <c r="C127" s="71"/>
      <c r="D127" s="71"/>
      <c r="E127" s="71">
        <f t="shared" si="10"/>
        <v>0</v>
      </c>
    </row>
    <row r="128" spans="2:16" ht="16" hidden="1" customHeight="1">
      <c r="B128" s="71">
        <v>6</v>
      </c>
      <c r="C128" s="71"/>
      <c r="D128" s="71"/>
      <c r="E128" s="71">
        <f t="shared" si="10"/>
        <v>0</v>
      </c>
    </row>
    <row r="129" spans="2:14" ht="16" hidden="1" customHeight="1">
      <c r="B129" s="71">
        <v>7</v>
      </c>
      <c r="C129" s="71"/>
      <c r="D129" s="71"/>
      <c r="E129" s="71">
        <f t="shared" si="10"/>
        <v>0</v>
      </c>
    </row>
    <row r="130" spans="2:14">
      <c r="B130" s="71">
        <v>8</v>
      </c>
      <c r="C130" s="71"/>
      <c r="D130" s="71"/>
      <c r="E130" s="71">
        <f t="shared" si="10"/>
        <v>0</v>
      </c>
    </row>
    <row r="131" spans="2:14" ht="16" hidden="1" customHeight="1">
      <c r="B131" s="71">
        <v>9</v>
      </c>
      <c r="C131" s="71"/>
      <c r="D131" s="71"/>
      <c r="E131" s="71">
        <f t="shared" si="10"/>
        <v>0</v>
      </c>
    </row>
    <row r="132" spans="2:14" ht="16" hidden="1" customHeight="1">
      <c r="B132" s="71">
        <v>10</v>
      </c>
      <c r="C132" s="71"/>
      <c r="D132" s="71"/>
      <c r="E132" s="71">
        <f t="shared" si="10"/>
        <v>0</v>
      </c>
    </row>
    <row r="133" spans="2:14" ht="16" hidden="1" customHeight="1">
      <c r="B133" s="71">
        <v>11</v>
      </c>
      <c r="C133" s="71"/>
      <c r="D133" s="71"/>
      <c r="E133" s="71">
        <f t="shared" si="10"/>
        <v>0</v>
      </c>
    </row>
    <row r="134" spans="2:14" ht="16" hidden="1" customHeight="1">
      <c r="B134" s="71">
        <v>12</v>
      </c>
      <c r="C134" s="71"/>
      <c r="D134" s="71"/>
      <c r="E134" s="71">
        <f t="shared" si="10"/>
        <v>0</v>
      </c>
    </row>
    <row r="135" spans="2:14" ht="16" hidden="1" customHeight="1">
      <c r="B135" s="71" t="s">
        <v>94</v>
      </c>
      <c r="C135" s="71"/>
      <c r="D135" s="71"/>
      <c r="E135" s="71">
        <f t="shared" si="10"/>
        <v>0</v>
      </c>
    </row>
    <row r="136" spans="2:14" ht="16" hidden="1" customHeight="1">
      <c r="B136" s="71" t="s">
        <v>7</v>
      </c>
      <c r="C136" s="63">
        <f>C135+C134+C133+C132+C131+C130+C129+C128+C127+C126+C125+C124+C123+C122</f>
        <v>0</v>
      </c>
      <c r="D136" s="63">
        <f>D135+D134+D133+D132+D131+D130+D129+D128+D127+D126+D125+D124+D123+D122</f>
        <v>0</v>
      </c>
      <c r="E136" s="71">
        <f t="shared" si="10"/>
        <v>0</v>
      </c>
    </row>
    <row r="138" spans="2:14" s="2" customFormat="1">
      <c r="B138" s="8" t="s">
        <v>224</v>
      </c>
    </row>
    <row r="139" spans="2:14" s="6" customFormat="1" ht="108.5" customHeight="1">
      <c r="B139" s="158" t="s">
        <v>89</v>
      </c>
      <c r="C139" s="63" t="s">
        <v>36</v>
      </c>
      <c r="D139" s="63" t="s">
        <v>37</v>
      </c>
      <c r="E139" s="63" t="s">
        <v>38</v>
      </c>
      <c r="F139" s="63" t="s">
        <v>39</v>
      </c>
      <c r="G139" s="63" t="s">
        <v>40</v>
      </c>
      <c r="H139" s="63" t="s">
        <v>41</v>
      </c>
      <c r="I139" s="63" t="s">
        <v>42</v>
      </c>
      <c r="J139" s="63" t="s">
        <v>43</v>
      </c>
      <c r="K139" s="63" t="s">
        <v>44</v>
      </c>
      <c r="L139" s="63" t="s">
        <v>250</v>
      </c>
      <c r="M139" s="156" t="s">
        <v>167</v>
      </c>
      <c r="N139" s="7"/>
    </row>
    <row r="140" spans="2:14" s="6" customFormat="1" ht="19">
      <c r="B140" s="159"/>
      <c r="C140" s="23" t="s">
        <v>120</v>
      </c>
      <c r="D140" s="23" t="s">
        <v>121</v>
      </c>
      <c r="E140" s="23" t="s">
        <v>122</v>
      </c>
      <c r="F140" s="23" t="s">
        <v>123</v>
      </c>
      <c r="G140" s="23" t="s">
        <v>124</v>
      </c>
      <c r="H140" s="23" t="s">
        <v>125</v>
      </c>
      <c r="I140" s="23" t="s">
        <v>126</v>
      </c>
      <c r="J140" s="23" t="s">
        <v>127</v>
      </c>
      <c r="K140" s="23" t="s">
        <v>128</v>
      </c>
      <c r="L140" s="23" t="s">
        <v>129</v>
      </c>
      <c r="M140" s="157"/>
      <c r="N140" s="7"/>
    </row>
    <row r="141" spans="2:14" ht="16" hidden="1" customHeight="1">
      <c r="B141" s="71" t="s">
        <v>88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t="16" hidden="1" customHeight="1">
      <c r="B142" s="71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t="16" hidden="1" customHeight="1">
      <c r="B143" s="71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t="16" hidden="1" customHeight="1">
      <c r="B144" s="71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t="16" hidden="1" customHeight="1">
      <c r="B145" s="71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t="16" hidden="1" customHeight="1">
      <c r="B146" s="71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t="16" hidden="1" customHeight="1">
      <c r="B147" s="71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t="16" hidden="1" customHeight="1">
      <c r="B148" s="71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>
      <c r="B149" s="71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t="16" hidden="1" customHeight="1">
      <c r="B150" s="71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t="16" hidden="1" customHeight="1">
      <c r="B151" s="71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t="16" hidden="1" customHeight="1">
      <c r="B152" s="71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t="16" hidden="1" customHeight="1">
      <c r="B153" s="71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t="16" hidden="1" customHeight="1">
      <c r="B154" s="71" t="s">
        <v>94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t="16" hidden="1" customHeight="1">
      <c r="B155" s="71" t="s">
        <v>7</v>
      </c>
      <c r="C155" s="63">
        <f>C154+C153+C152+C151+C150+C149+C148+C147+C146+C145+C144+C143+C142+C141</f>
        <v>0</v>
      </c>
      <c r="D155" s="63">
        <f t="shared" ref="D155:L155" si="12">D154+D153+D152+D151+D150+D149+D148+D147+D146+D145+D144+D143+D142+D141</f>
        <v>0</v>
      </c>
      <c r="E155" s="63">
        <f t="shared" si="12"/>
        <v>0</v>
      </c>
      <c r="F155" s="63">
        <f t="shared" si="12"/>
        <v>0</v>
      </c>
      <c r="G155" s="63">
        <f t="shared" si="12"/>
        <v>0</v>
      </c>
      <c r="H155" s="63">
        <f t="shared" si="12"/>
        <v>0</v>
      </c>
      <c r="I155" s="63">
        <f t="shared" si="12"/>
        <v>0</v>
      </c>
      <c r="J155" s="63">
        <f t="shared" si="12"/>
        <v>0</v>
      </c>
      <c r="K155" s="63">
        <f t="shared" si="12"/>
        <v>0</v>
      </c>
      <c r="L155" s="63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225</v>
      </c>
      <c r="C157" s="10"/>
      <c r="D157" s="10"/>
      <c r="E157" s="10"/>
    </row>
    <row r="158" spans="2:15" ht="57" customHeight="1">
      <c r="B158" s="158" t="s">
        <v>89</v>
      </c>
      <c r="C158" s="63" t="s">
        <v>45</v>
      </c>
      <c r="D158" s="63" t="s">
        <v>46</v>
      </c>
      <c r="E158" s="63" t="s">
        <v>47</v>
      </c>
      <c r="F158" s="63" t="s">
        <v>50</v>
      </c>
      <c r="G158" s="63" t="s">
        <v>26</v>
      </c>
      <c r="H158" s="63" t="s">
        <v>51</v>
      </c>
      <c r="I158" s="63" t="s">
        <v>52</v>
      </c>
      <c r="J158" s="63" t="s">
        <v>53</v>
      </c>
      <c r="K158" s="63" t="s">
        <v>54</v>
      </c>
      <c r="L158" s="63" t="s">
        <v>251</v>
      </c>
      <c r="M158" s="63" t="s">
        <v>252</v>
      </c>
      <c r="N158" s="63" t="s">
        <v>229</v>
      </c>
      <c r="O158" s="156" t="s">
        <v>167</v>
      </c>
    </row>
    <row r="159" spans="2:15" ht="16" customHeight="1">
      <c r="B159" s="159"/>
      <c r="C159" s="23" t="s">
        <v>130</v>
      </c>
      <c r="D159" s="23" t="s">
        <v>131</v>
      </c>
      <c r="E159" s="23" t="s">
        <v>132</v>
      </c>
      <c r="F159" s="23" t="s">
        <v>133</v>
      </c>
      <c r="G159" s="23" t="s">
        <v>134</v>
      </c>
      <c r="H159" s="23" t="s">
        <v>135</v>
      </c>
      <c r="I159" s="23" t="s">
        <v>136</v>
      </c>
      <c r="J159" s="23" t="s">
        <v>137</v>
      </c>
      <c r="K159" s="23" t="s">
        <v>138</v>
      </c>
      <c r="L159" s="23" t="s">
        <v>139</v>
      </c>
      <c r="M159" s="23" t="s">
        <v>227</v>
      </c>
      <c r="N159" s="23" t="s">
        <v>253</v>
      </c>
      <c r="O159" s="157"/>
    </row>
    <row r="160" spans="2:15" ht="16" hidden="1" customHeight="1">
      <c r="B160" s="71" t="s">
        <v>88</v>
      </c>
      <c r="C160" s="63"/>
      <c r="D160" s="63"/>
      <c r="E160" s="63"/>
      <c r="F160" s="71"/>
      <c r="G160" s="71"/>
      <c r="H160" s="71"/>
      <c r="I160" s="71"/>
      <c r="J160" s="71"/>
      <c r="K160" s="71"/>
      <c r="L160" s="71"/>
      <c r="M160" s="71"/>
      <c r="N160" s="71"/>
      <c r="O160" s="71">
        <f>SUM(C160:N160)</f>
        <v>0</v>
      </c>
    </row>
    <row r="161" spans="2:15" ht="16" hidden="1" customHeight="1">
      <c r="B161" s="71">
        <v>1</v>
      </c>
      <c r="C161" s="63"/>
      <c r="D161" s="63"/>
      <c r="E161" s="63"/>
      <c r="F161" s="71"/>
      <c r="G161" s="71"/>
      <c r="H161" s="71"/>
      <c r="I161" s="71"/>
      <c r="J161" s="71"/>
      <c r="K161" s="71"/>
      <c r="L161" s="71"/>
      <c r="M161" s="71"/>
      <c r="N161" s="71"/>
      <c r="O161" s="71">
        <f t="shared" ref="O161:O174" si="13">SUM(C161:N161)</f>
        <v>0</v>
      </c>
    </row>
    <row r="162" spans="2:15" ht="16" hidden="1" customHeight="1">
      <c r="B162" s="71">
        <v>2</v>
      </c>
      <c r="C162" s="63"/>
      <c r="D162" s="63"/>
      <c r="E162" s="63"/>
      <c r="F162" s="71"/>
      <c r="G162" s="71"/>
      <c r="H162" s="71"/>
      <c r="I162" s="71"/>
      <c r="J162" s="71"/>
      <c r="K162" s="71"/>
      <c r="L162" s="71"/>
      <c r="M162" s="71"/>
      <c r="N162" s="71"/>
      <c r="O162" s="71">
        <f t="shared" si="13"/>
        <v>0</v>
      </c>
    </row>
    <row r="163" spans="2:15" ht="16" hidden="1" customHeight="1">
      <c r="B163" s="71">
        <v>3</v>
      </c>
      <c r="C163" s="63"/>
      <c r="D163" s="63"/>
      <c r="E163" s="63"/>
      <c r="F163" s="71"/>
      <c r="G163" s="71"/>
      <c r="H163" s="71"/>
      <c r="I163" s="71"/>
      <c r="J163" s="71"/>
      <c r="K163" s="71"/>
      <c r="L163" s="71"/>
      <c r="M163" s="71"/>
      <c r="N163" s="71"/>
      <c r="O163" s="71">
        <f t="shared" si="13"/>
        <v>0</v>
      </c>
    </row>
    <row r="164" spans="2:15" ht="16" hidden="1" customHeight="1">
      <c r="B164" s="71">
        <v>4</v>
      </c>
      <c r="C164" s="63"/>
      <c r="D164" s="63"/>
      <c r="E164" s="63"/>
      <c r="F164" s="71"/>
      <c r="G164" s="71"/>
      <c r="H164" s="71"/>
      <c r="I164" s="71"/>
      <c r="J164" s="71"/>
      <c r="K164" s="71"/>
      <c r="L164" s="71"/>
      <c r="M164" s="71"/>
      <c r="N164" s="71"/>
      <c r="O164" s="71">
        <f t="shared" si="13"/>
        <v>0</v>
      </c>
    </row>
    <row r="165" spans="2:15" ht="16" hidden="1" customHeight="1">
      <c r="B165" s="71">
        <v>5</v>
      </c>
      <c r="C165" s="63"/>
      <c r="D165" s="63"/>
      <c r="E165" s="63"/>
      <c r="F165" s="71"/>
      <c r="G165" s="71"/>
      <c r="H165" s="71"/>
      <c r="I165" s="71"/>
      <c r="J165" s="71"/>
      <c r="K165" s="71"/>
      <c r="L165" s="71"/>
      <c r="M165" s="71"/>
      <c r="N165" s="71"/>
      <c r="O165" s="71">
        <f t="shared" si="13"/>
        <v>0</v>
      </c>
    </row>
    <row r="166" spans="2:15" ht="16" hidden="1" customHeight="1">
      <c r="B166" s="71">
        <v>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>
        <f t="shared" si="13"/>
        <v>0</v>
      </c>
    </row>
    <row r="167" spans="2:15" ht="16" hidden="1" customHeight="1">
      <c r="B167" s="71">
        <v>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>
        <f t="shared" si="13"/>
        <v>0</v>
      </c>
    </row>
    <row r="168" spans="2:15">
      <c r="B168" s="71">
        <v>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>
        <f t="shared" si="13"/>
        <v>0</v>
      </c>
    </row>
    <row r="169" spans="2:15" ht="16" hidden="1" customHeight="1">
      <c r="B169" s="71">
        <v>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>
        <f t="shared" si="13"/>
        <v>0</v>
      </c>
    </row>
    <row r="170" spans="2:15" ht="16" hidden="1" customHeight="1">
      <c r="B170" s="71">
        <v>10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>
        <f t="shared" si="13"/>
        <v>0</v>
      </c>
    </row>
    <row r="171" spans="2:15" ht="16" hidden="1" customHeight="1">
      <c r="B171" s="71">
        <v>11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>
        <f t="shared" si="13"/>
        <v>0</v>
      </c>
    </row>
    <row r="172" spans="2:15" ht="16" hidden="1" customHeight="1">
      <c r="B172" s="71">
        <v>12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>
        <f t="shared" si="13"/>
        <v>0</v>
      </c>
    </row>
    <row r="173" spans="2:15" ht="16" hidden="1" customHeight="1">
      <c r="B173" s="71" t="s">
        <v>94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>
        <f t="shared" si="13"/>
        <v>0</v>
      </c>
    </row>
    <row r="174" spans="2:15" ht="16" hidden="1" customHeight="1">
      <c r="B174" s="71" t="s">
        <v>7</v>
      </c>
      <c r="C174" s="63">
        <f>SUM(C160:C173)</f>
        <v>0</v>
      </c>
      <c r="D174" s="63">
        <f t="shared" ref="D174:N174" si="14">SUM(D160:D173)</f>
        <v>0</v>
      </c>
      <c r="E174" s="63">
        <f t="shared" si="14"/>
        <v>0</v>
      </c>
      <c r="F174" s="63">
        <f t="shared" si="14"/>
        <v>0</v>
      </c>
      <c r="G174" s="63">
        <f t="shared" si="14"/>
        <v>0</v>
      </c>
      <c r="H174" s="63">
        <f t="shared" si="14"/>
        <v>0</v>
      </c>
      <c r="I174" s="63">
        <f t="shared" si="14"/>
        <v>0</v>
      </c>
      <c r="J174" s="63">
        <f t="shared" si="14"/>
        <v>0</v>
      </c>
      <c r="K174" s="63">
        <f t="shared" si="14"/>
        <v>0</v>
      </c>
      <c r="L174" s="63">
        <f t="shared" si="14"/>
        <v>0</v>
      </c>
      <c r="M174" s="63">
        <f t="shared" si="14"/>
        <v>0</v>
      </c>
      <c r="N174" s="63">
        <f t="shared" si="14"/>
        <v>0</v>
      </c>
      <c r="O174" s="71">
        <f t="shared" si="13"/>
        <v>0</v>
      </c>
    </row>
    <row r="176" spans="2:15" s="2" customFormat="1" ht="14.5" customHeight="1">
      <c r="B176" s="33" t="s">
        <v>226</v>
      </c>
      <c r="C176" s="8"/>
      <c r="D176" s="8"/>
      <c r="E176" s="8"/>
      <c r="F176" s="8"/>
      <c r="G176" s="8"/>
      <c r="H176" s="8"/>
    </row>
    <row r="177" spans="2:36" ht="240.5" customHeight="1">
      <c r="B177" s="158" t="s">
        <v>89</v>
      </c>
      <c r="C177" s="63" t="s">
        <v>57</v>
      </c>
      <c r="D177" s="63" t="s">
        <v>254</v>
      </c>
      <c r="E177" s="63" t="s">
        <v>58</v>
      </c>
      <c r="F177" s="63" t="s">
        <v>59</v>
      </c>
      <c r="G177" s="63" t="s">
        <v>61</v>
      </c>
      <c r="H177" s="63" t="s">
        <v>62</v>
      </c>
      <c r="I177" s="63" t="s">
        <v>66</v>
      </c>
      <c r="J177" s="63" t="s">
        <v>67</v>
      </c>
      <c r="K177" s="63" t="s">
        <v>68</v>
      </c>
      <c r="L177" s="63" t="s">
        <v>69</v>
      </c>
      <c r="M177" s="63" t="s">
        <v>70</v>
      </c>
      <c r="N177" s="63" t="s">
        <v>71</v>
      </c>
      <c r="O177" s="63" t="s">
        <v>72</v>
      </c>
      <c r="P177" s="63" t="s">
        <v>73</v>
      </c>
      <c r="Q177" s="63" t="s">
        <v>74</v>
      </c>
      <c r="R177" s="63" t="s">
        <v>255</v>
      </c>
      <c r="S177" s="63" t="s">
        <v>256</v>
      </c>
      <c r="T177" s="63" t="s">
        <v>257</v>
      </c>
      <c r="U177" s="63" t="s">
        <v>75</v>
      </c>
      <c r="V177" s="63" t="s">
        <v>76</v>
      </c>
      <c r="W177" s="63" t="s">
        <v>77</v>
      </c>
      <c r="X177" s="63" t="s">
        <v>258</v>
      </c>
      <c r="Y177" s="63" t="s">
        <v>78</v>
      </c>
      <c r="Z177" s="63" t="s">
        <v>80</v>
      </c>
      <c r="AA177" s="63" t="s">
        <v>83</v>
      </c>
      <c r="AB177" s="63" t="s">
        <v>84</v>
      </c>
      <c r="AC177" s="63" t="s">
        <v>79</v>
      </c>
      <c r="AD177" s="63" t="s">
        <v>81</v>
      </c>
      <c r="AE177" s="63" t="s">
        <v>259</v>
      </c>
      <c r="AF177" s="63" t="s">
        <v>82</v>
      </c>
      <c r="AG177" s="63" t="s">
        <v>85</v>
      </c>
      <c r="AH177" s="63" t="s">
        <v>260</v>
      </c>
      <c r="AI177" s="63" t="s">
        <v>261</v>
      </c>
      <c r="AJ177" s="156" t="s">
        <v>167</v>
      </c>
    </row>
    <row r="178" spans="2:36" ht="16.5" customHeight="1">
      <c r="B178" s="159"/>
      <c r="C178" s="23" t="s">
        <v>262</v>
      </c>
      <c r="D178" s="23" t="s">
        <v>263</v>
      </c>
      <c r="E178" s="23" t="s">
        <v>264</v>
      </c>
      <c r="F178" s="23" t="s">
        <v>265</v>
      </c>
      <c r="G178" s="23" t="s">
        <v>266</v>
      </c>
      <c r="H178" s="23" t="s">
        <v>267</v>
      </c>
      <c r="I178" s="23" t="s">
        <v>268</v>
      </c>
      <c r="J178" s="23" t="s">
        <v>269</v>
      </c>
      <c r="K178" s="23" t="s">
        <v>270</v>
      </c>
      <c r="L178" s="23" t="s">
        <v>271</v>
      </c>
      <c r="M178" s="23" t="s">
        <v>272</v>
      </c>
      <c r="N178" s="23" t="s">
        <v>273</v>
      </c>
      <c r="O178" s="23" t="s">
        <v>274</v>
      </c>
      <c r="P178" s="23" t="s">
        <v>275</v>
      </c>
      <c r="Q178" s="23" t="s">
        <v>276</v>
      </c>
      <c r="R178" s="23" t="s">
        <v>277</v>
      </c>
      <c r="S178" s="23" t="s">
        <v>278</v>
      </c>
      <c r="T178" s="23" t="s">
        <v>279</v>
      </c>
      <c r="U178" s="23" t="s">
        <v>280</v>
      </c>
      <c r="V178" s="23" t="s">
        <v>281</v>
      </c>
      <c r="W178" s="23" t="s">
        <v>282</v>
      </c>
      <c r="X178" s="23" t="s">
        <v>283</v>
      </c>
      <c r="Y178" s="23" t="s">
        <v>284</v>
      </c>
      <c r="Z178" s="23" t="s">
        <v>285</v>
      </c>
      <c r="AA178" s="23" t="s">
        <v>286</v>
      </c>
      <c r="AB178" s="23" t="s">
        <v>287</v>
      </c>
      <c r="AC178" s="23" t="s">
        <v>288</v>
      </c>
      <c r="AD178" s="23" t="s">
        <v>289</v>
      </c>
      <c r="AE178" s="23" t="s">
        <v>290</v>
      </c>
      <c r="AF178" s="23" t="s">
        <v>291</v>
      </c>
      <c r="AG178" s="23" t="s">
        <v>292</v>
      </c>
      <c r="AH178" s="23" t="s">
        <v>293</v>
      </c>
      <c r="AI178" s="23" t="s">
        <v>294</v>
      </c>
      <c r="AJ178" s="157"/>
    </row>
    <row r="179" spans="2:36" ht="16" hidden="1" customHeight="1">
      <c r="B179" s="71" t="s">
        <v>88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t="16" hidden="1" customHeight="1">
      <c r="B180" s="71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t="16" hidden="1" customHeight="1">
      <c r="B181" s="71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t="16" hidden="1" customHeight="1">
      <c r="B182" s="71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t="16" hidden="1" customHeight="1">
      <c r="B183" s="71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t="16" hidden="1" customHeight="1">
      <c r="B184" s="71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t="16" hidden="1" customHeight="1">
      <c r="B185" s="71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t="16" hidden="1" customHeight="1">
      <c r="B186" s="71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>
      <c r="B187" s="71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t="16" hidden="1" customHeight="1">
      <c r="B188" s="71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t="16" hidden="1" customHeight="1">
      <c r="B189" s="71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t="16" hidden="1" customHeight="1">
      <c r="B190" s="71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t="16" hidden="1" customHeight="1">
      <c r="B191" s="71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t="16" hidden="1" customHeight="1">
      <c r="B192" s="71" t="s">
        <v>94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t="16" hidden="1" customHeight="1">
      <c r="B193" s="71" t="s">
        <v>7</v>
      </c>
      <c r="C193" s="63">
        <f>C192+C191+C190+C189+C188+C187+C186+C185+C184+C183+C182+C181+C180+C179</f>
        <v>0</v>
      </c>
      <c r="D193" s="63">
        <f t="shared" ref="D193:AI193" si="16">D192+D191+D190+D189+D188+D187+D186+D185+D184+D183+D182+D181+D180+D179</f>
        <v>0</v>
      </c>
      <c r="E193" s="63">
        <f t="shared" si="16"/>
        <v>0</v>
      </c>
      <c r="F193" s="63">
        <f t="shared" si="16"/>
        <v>0</v>
      </c>
      <c r="G193" s="63">
        <f t="shared" si="16"/>
        <v>0</v>
      </c>
      <c r="H193" s="63">
        <f t="shared" si="16"/>
        <v>0</v>
      </c>
      <c r="I193" s="63">
        <f t="shared" si="16"/>
        <v>0</v>
      </c>
      <c r="J193" s="63">
        <f t="shared" si="16"/>
        <v>0</v>
      </c>
      <c r="K193" s="63">
        <f t="shared" si="16"/>
        <v>0</v>
      </c>
      <c r="L193" s="63">
        <f t="shared" si="16"/>
        <v>0</v>
      </c>
      <c r="M193" s="63">
        <f t="shared" si="16"/>
        <v>0</v>
      </c>
      <c r="N193" s="63">
        <f t="shared" si="16"/>
        <v>0</v>
      </c>
      <c r="O193" s="63">
        <f t="shared" si="16"/>
        <v>0</v>
      </c>
      <c r="P193" s="63">
        <f t="shared" si="16"/>
        <v>0</v>
      </c>
      <c r="Q193" s="63">
        <f t="shared" si="16"/>
        <v>0</v>
      </c>
      <c r="R193" s="63">
        <f t="shared" si="16"/>
        <v>0</v>
      </c>
      <c r="S193" s="63">
        <f t="shared" si="16"/>
        <v>0</v>
      </c>
      <c r="T193" s="63">
        <f t="shared" si="16"/>
        <v>0</v>
      </c>
      <c r="U193" s="63">
        <f t="shared" si="16"/>
        <v>0</v>
      </c>
      <c r="V193" s="63">
        <f t="shared" si="16"/>
        <v>0</v>
      </c>
      <c r="W193" s="63">
        <f t="shared" si="16"/>
        <v>0</v>
      </c>
      <c r="X193" s="63">
        <f t="shared" si="16"/>
        <v>0</v>
      </c>
      <c r="Y193" s="63">
        <f t="shared" si="16"/>
        <v>0</v>
      </c>
      <c r="Z193" s="63">
        <f t="shared" si="16"/>
        <v>0</v>
      </c>
      <c r="AA193" s="63">
        <f t="shared" si="16"/>
        <v>0</v>
      </c>
      <c r="AB193" s="63">
        <f t="shared" si="16"/>
        <v>0</v>
      </c>
      <c r="AC193" s="63">
        <f t="shared" si="16"/>
        <v>0</v>
      </c>
      <c r="AD193" s="63">
        <f t="shared" si="16"/>
        <v>0</v>
      </c>
      <c r="AE193" s="63">
        <f t="shared" si="16"/>
        <v>0</v>
      </c>
      <c r="AF193" s="63">
        <f t="shared" si="16"/>
        <v>0</v>
      </c>
      <c r="AG193" s="63">
        <f t="shared" si="16"/>
        <v>0</v>
      </c>
      <c r="AH193" s="63">
        <f t="shared" si="16"/>
        <v>0</v>
      </c>
      <c r="AI193" s="63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64" t="s">
        <v>89</v>
      </c>
      <c r="C197" s="64" t="s">
        <v>8</v>
      </c>
      <c r="D197" s="64" t="s">
        <v>9</v>
      </c>
      <c r="E197" s="63" t="s">
        <v>167</v>
      </c>
    </row>
    <row r="198" spans="2:36" ht="16" hidden="1" customHeight="1">
      <c r="B198" s="71" t="s">
        <v>88</v>
      </c>
      <c r="C198" s="14"/>
      <c r="D198" s="14"/>
      <c r="E198" s="18">
        <f>SUM(C198:D198)</f>
        <v>0</v>
      </c>
    </row>
    <row r="199" spans="2:36" ht="16" hidden="1" customHeight="1">
      <c r="B199" s="71">
        <v>1</v>
      </c>
      <c r="C199" s="14"/>
      <c r="D199" s="14"/>
      <c r="E199" s="18">
        <f t="shared" ref="E199:E212" si="17">SUM(C199:D199)</f>
        <v>0</v>
      </c>
    </row>
    <row r="200" spans="2:36" ht="16" hidden="1" customHeight="1">
      <c r="B200" s="71">
        <v>2</v>
      </c>
      <c r="C200" s="14"/>
      <c r="D200" s="14"/>
      <c r="E200" s="18">
        <f t="shared" si="17"/>
        <v>0</v>
      </c>
    </row>
    <row r="201" spans="2:36" ht="16" hidden="1" customHeight="1">
      <c r="B201" s="71">
        <v>3</v>
      </c>
      <c r="C201" s="14"/>
      <c r="D201" s="14"/>
      <c r="E201" s="18">
        <f t="shared" si="17"/>
        <v>0</v>
      </c>
    </row>
    <row r="202" spans="2:36" ht="16" hidden="1" customHeight="1">
      <c r="B202" s="71">
        <v>4</v>
      </c>
      <c r="C202" s="14"/>
      <c r="D202" s="14"/>
      <c r="E202" s="18">
        <f t="shared" si="17"/>
        <v>0</v>
      </c>
    </row>
    <row r="203" spans="2:36" ht="16" hidden="1" customHeight="1">
      <c r="B203" s="71">
        <v>5</v>
      </c>
      <c r="C203" s="14"/>
      <c r="D203" s="14"/>
      <c r="E203" s="18">
        <f t="shared" si="17"/>
        <v>0</v>
      </c>
    </row>
    <row r="204" spans="2:36" ht="16" hidden="1" customHeight="1">
      <c r="B204" s="71">
        <v>6</v>
      </c>
      <c r="C204" s="14"/>
      <c r="D204" s="14"/>
      <c r="E204" s="18">
        <f t="shared" si="17"/>
        <v>0</v>
      </c>
    </row>
    <row r="205" spans="2:36" ht="16" hidden="1" customHeight="1">
      <c r="B205" s="71">
        <v>7</v>
      </c>
      <c r="C205" s="14"/>
      <c r="D205" s="14"/>
      <c r="E205" s="18">
        <f t="shared" si="17"/>
        <v>0</v>
      </c>
    </row>
    <row r="206" spans="2:36">
      <c r="B206" s="71">
        <v>8</v>
      </c>
      <c r="C206" s="14"/>
      <c r="D206" s="14"/>
      <c r="E206" s="18">
        <f t="shared" si="17"/>
        <v>0</v>
      </c>
    </row>
    <row r="207" spans="2:36" ht="16" hidden="1" customHeight="1">
      <c r="B207" s="71">
        <v>9</v>
      </c>
      <c r="C207" s="14"/>
      <c r="D207" s="14"/>
      <c r="E207" s="18">
        <f t="shared" si="17"/>
        <v>0</v>
      </c>
    </row>
    <row r="208" spans="2:36" ht="16" hidden="1" customHeight="1">
      <c r="B208" s="71">
        <v>10</v>
      </c>
      <c r="C208" s="14"/>
      <c r="D208" s="14"/>
      <c r="E208" s="18">
        <f t="shared" si="17"/>
        <v>0</v>
      </c>
    </row>
    <row r="209" spans="2:10" ht="16" hidden="1" customHeight="1">
      <c r="B209" s="71">
        <v>11</v>
      </c>
      <c r="C209" s="14"/>
      <c r="D209" s="14"/>
      <c r="E209" s="18">
        <f t="shared" si="17"/>
        <v>0</v>
      </c>
    </row>
    <row r="210" spans="2:10" ht="16" hidden="1" customHeight="1">
      <c r="B210" s="71">
        <v>12</v>
      </c>
      <c r="C210" s="14"/>
      <c r="D210" s="14"/>
      <c r="E210" s="18">
        <f t="shared" si="17"/>
        <v>0</v>
      </c>
    </row>
    <row r="211" spans="2:10" ht="16" hidden="1" customHeight="1">
      <c r="B211" s="71" t="s">
        <v>94</v>
      </c>
      <c r="C211" s="14"/>
      <c r="D211" s="14"/>
      <c r="E211" s="18">
        <f t="shared" si="17"/>
        <v>0</v>
      </c>
    </row>
    <row r="212" spans="2:10" ht="16" hidden="1" customHeight="1">
      <c r="B212" s="71" t="s">
        <v>7</v>
      </c>
      <c r="C212" s="63">
        <f>C211+C210+C209+C208+C207+C206+C205+C204+C203+C202+C201+C200+C199+C198</f>
        <v>0</v>
      </c>
      <c r="D212" s="63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228</v>
      </c>
    </row>
    <row r="215" spans="2:10" ht="85">
      <c r="B215" s="158" t="s">
        <v>89</v>
      </c>
      <c r="C215" s="17" t="s">
        <v>55</v>
      </c>
      <c r="D215" s="17" t="s">
        <v>56</v>
      </c>
      <c r="E215" s="63" t="s">
        <v>60</v>
      </c>
      <c r="F215" s="63" t="s">
        <v>64</v>
      </c>
      <c r="G215" s="63" t="s">
        <v>63</v>
      </c>
      <c r="H215" s="63" t="s">
        <v>65</v>
      </c>
      <c r="I215" s="63" t="s">
        <v>87</v>
      </c>
      <c r="J215" s="156" t="s">
        <v>167</v>
      </c>
    </row>
    <row r="216" spans="2:10" ht="19">
      <c r="B216" s="159"/>
      <c r="C216" s="23" t="s">
        <v>140</v>
      </c>
      <c r="D216" s="23" t="s">
        <v>141</v>
      </c>
      <c r="E216" s="23" t="s">
        <v>142</v>
      </c>
      <c r="F216" s="23" t="s">
        <v>143</v>
      </c>
      <c r="G216" s="23" t="s">
        <v>144</v>
      </c>
      <c r="H216" s="23" t="s">
        <v>145</v>
      </c>
      <c r="I216" s="23" t="s">
        <v>146</v>
      </c>
      <c r="J216" s="157"/>
    </row>
    <row r="217" spans="2:10" ht="16" hidden="1" customHeight="1">
      <c r="B217" s="71" t="s">
        <v>88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t="16" hidden="1" customHeight="1">
      <c r="B218" s="71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t="16" hidden="1" customHeight="1">
      <c r="B219" s="71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t="16" hidden="1" customHeight="1">
      <c r="B220" s="71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t="16" hidden="1" customHeight="1">
      <c r="B221" s="71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t="16" hidden="1" customHeight="1">
      <c r="B222" s="71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t="16" hidden="1" customHeight="1">
      <c r="B223" s="71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t="16" hidden="1" customHeight="1">
      <c r="B224" s="71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>
      <c r="B225" s="71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t="16" hidden="1" customHeight="1">
      <c r="B226" s="71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t="16" hidden="1" customHeight="1">
      <c r="B227" s="71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t="16" hidden="1" customHeight="1">
      <c r="B228" s="71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t="16" hidden="1" customHeight="1">
      <c r="B229" s="71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t="16" hidden="1" customHeight="1">
      <c r="B230" s="71" t="s">
        <v>94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t="16" hidden="1" customHeight="1">
      <c r="B231" s="71" t="s">
        <v>7</v>
      </c>
      <c r="C231" s="63">
        <f>C230+C229+C228+C227+C226+C225+C224+C223+C222+C221+C220+C219+C218+C217</f>
        <v>0</v>
      </c>
      <c r="D231" s="63">
        <f t="shared" ref="D231:I231" si="19">D230+D229+D228+D227+D226+D225+D224+D223+D222+D221+D220+D219+D218+D217</f>
        <v>0</v>
      </c>
      <c r="E231" s="63">
        <f t="shared" si="19"/>
        <v>0</v>
      </c>
      <c r="F231" s="63">
        <f t="shared" si="19"/>
        <v>0</v>
      </c>
      <c r="G231" s="63">
        <f t="shared" si="19"/>
        <v>0</v>
      </c>
      <c r="H231" s="63">
        <f t="shared" si="19"/>
        <v>0</v>
      </c>
      <c r="I231" s="63">
        <f t="shared" si="19"/>
        <v>0</v>
      </c>
      <c r="J231" s="18">
        <f t="shared" si="18"/>
        <v>0</v>
      </c>
    </row>
    <row r="233" spans="2:10">
      <c r="B233" s="174" t="s">
        <v>175</v>
      </c>
      <c r="C233" s="175"/>
      <c r="D233" s="32" t="s">
        <v>176</v>
      </c>
    </row>
    <row r="234" spans="2:10">
      <c r="B234" s="21" t="str">
        <f>IF(D233="","",IF(D233="English",'File Directory'!B53,IF(D233="Filipino",'File Directory'!B78,'File Directory'!B103)))</f>
        <v xml:space="preserve">Instruction: </v>
      </c>
      <c r="D234" s="13"/>
    </row>
    <row r="235" spans="2:10">
      <c r="B235" s="13"/>
      <c r="C235" s="22" t="str">
        <f>IF($D$233="","",IF($D$233="English",'File Directory'!C54,IF($D$233="Filipino",'File Directory'!C79,'File Directory'!C104)))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Directory'!C55,IF($D$233="Filipino",'File Directory'!C80,'File Directory'!C105)))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Directory'!C56,IF($D$233="Filipino",'File Directory'!C81,'File Directory'!C106)))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Directory'!C58,IF($D$233="Filipino",'File Directory'!C83,'File Directory'!C108)))</f>
        <v>*For Prospective Adviser</v>
      </c>
    </row>
    <row r="240" spans="2:10">
      <c r="C240" s="22" t="str">
        <f>IF($D$233="","",IF($D$233="English",'File Directory'!C59,IF($D$233="Filipino",'File Directory'!C84,'File Directory'!C109)))</f>
        <v>1. Review all MLESF for Accuracy/completeness</v>
      </c>
    </row>
    <row r="241" spans="3:3">
      <c r="C241" s="22" t="str">
        <f>IF($D$233="","",IF($D$233="English",'File Directory'!C60,IF($D$233="Filipino",'File Directory'!C85,'File Directory'!C110)))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Directory'!C61,IF($D$233="Filipino",'File Directory'!C86,'File Directory'!C111)))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Directory'!C63,IF($D$233="Filipino",'File Directory'!C88,'File Directory'!C113)))</f>
        <v>For Grade Level Enrollment Chair (if any)</v>
      </c>
    </row>
    <row r="245" spans="3:3">
      <c r="C245" s="22" t="str">
        <f>IF($D$233="","",IF($D$233="English",'File Directory'!C64,IF($D$233="Filipino",'File Directory'!C89,'File Directory'!C114)))</f>
        <v>1. Review all Summary Matrix submitted by advisers, check for accuracy/completeness</v>
      </c>
    </row>
    <row r="246" spans="3:3">
      <c r="C246" s="22" t="str">
        <f>IF($D$233="","",IF($D$233="English",'File Directory'!C65,IF($D$233="Filipino",'File Directory'!C90,'File Directory'!C115)))</f>
        <v xml:space="preserve">2. Prepare a Summary Matrix with totality for all items/questions of all sections </v>
      </c>
    </row>
    <row r="247" spans="3:3">
      <c r="C247" s="22" t="str">
        <f>IF($D$233="","",IF($D$233="English",'File Directory'!C66,IF($D$233="Filipino",'File Directory'!C91,'File Directory'!C116)))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Directory'!C68,IF($D$233="Filipino",'File Directory'!C93,'File Directory'!C118)))</f>
        <v>For School Enrollment Focal Person (SEFP)</v>
      </c>
    </row>
    <row r="250" spans="3:3">
      <c r="C250" s="22" t="str">
        <f>IF($D$233="","",IF($D$233="English",'File Directory'!C69,IF($D$233="Filipino",'File Directory'!C94,'File Directory'!C119)))</f>
        <v>1. Review all Grade Level Summary Matrix submitted by GLEC, check for accuracy/completeness</v>
      </c>
    </row>
    <row r="251" spans="3:3">
      <c r="C251" s="22" t="str">
        <f>IF($D$233="","",IF($D$233="English",'File Directory'!C70,IF($D$233="Filipino",'File Directory'!C95,'File Directory'!C120)))</f>
        <v>2. Prepare a Summary Matrix with totality for all items/questions of all Grade Levels</v>
      </c>
    </row>
    <row r="252" spans="3:3">
      <c r="C252" s="22" t="str">
        <f>IF($D$233="","",IF($D$233="English",'File Directory'!C71,IF($D$233="Filipino",'File Directory'!C96,'File Directory'!C121)))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Directory'!C73,IF($D$233="Filipino",'File Directory'!C98,'File Directory'!C123)))</f>
        <v>For LIS System Administrator</v>
      </c>
    </row>
    <row r="255" spans="3:3">
      <c r="C255" s="22" t="str">
        <f>IF($D$233="","",IF($D$233="English",'File Directory'!C74,IF($D$233="Filipino",'File Directory'!C99,'File Directory'!C124)))</f>
        <v>1. Review the School Level Summary Matrix  validate the correctness of enrollment count vis-a-vis the number of respondents</v>
      </c>
    </row>
    <row r="256" spans="3:3">
      <c r="C256" s="22" t="str">
        <f>IF($D$233="","",IF($D$233="English",'File Directory'!C75,IF($D$233="Filipino",'File Directory'!C100,'File Directory'!C125)))</f>
        <v>2. Login to LIS and click the QC Folder available in the Dashboard</v>
      </c>
    </row>
    <row r="257" spans="3:3">
      <c r="C257" s="22" t="str">
        <f>IF($D$233="","",IF($D$233="English",'File Directory'!C76,IF($D$233="Filipino",'File Directory'!C101,'File Directory'!C126)))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S82:S83"/>
    <mergeCell ref="D3:F3"/>
    <mergeCell ref="B4:C4"/>
    <mergeCell ref="G4:H4"/>
    <mergeCell ref="B5:C5"/>
    <mergeCell ref="E5:I5"/>
    <mergeCell ref="B27:B28"/>
    <mergeCell ref="J27:J28"/>
    <mergeCell ref="B82:B83"/>
    <mergeCell ref="B233:C233"/>
    <mergeCell ref="P101:P102"/>
    <mergeCell ref="B139:B140"/>
    <mergeCell ref="M139:M140"/>
    <mergeCell ref="B158:B159"/>
    <mergeCell ref="O158:O159"/>
    <mergeCell ref="B101:B102"/>
    <mergeCell ref="B177:B178"/>
  </mergeCells>
  <dataValidations count="1">
    <dataValidation type="list" allowBlank="1" showInputMessage="1" showErrorMessage="1" sqref="D233" xr:uid="{9757BEB2-F987-BB4D-BB61-293DD6B60F55}">
      <formula1>"English,Filipino,Cebuano"</formula1>
    </dataValidation>
  </dataValidations>
  <hyperlinks>
    <hyperlink ref="J1" location="'Summary Matrix MLESF (SEFP)'!A1" tooltip="View Summary Matrix MLESF (SEFP)" display="Return to Summary Matrix MLESF (SEFP)" xr:uid="{FEB7DB49-114C-F742-A186-D845DEBA7EFE}"/>
    <hyperlink ref="K1" location="'File Directory'!A1" tooltip="Go Back to File Directory" display="Return to File Directory" xr:uid="{5537BD06-8EDC-8345-8081-08DE9CE26BA7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5399F-6DFE-094C-A820-D42266D75FEB}">
  <sheetPr>
    <tabColor rgb="FF7030A0"/>
  </sheetPr>
  <dimension ref="B1:AJ257"/>
  <sheetViews>
    <sheetView topLeftCell="A177" zoomScaleNormal="100" workbookViewId="0">
      <selection activeCell="A215" sqref="A215:XFD215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8.8320312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1.5" style="3" customWidth="1"/>
    <col min="15" max="15" width="21.83203125" style="3" customWidth="1"/>
    <col min="16" max="16" width="24.5" style="3" customWidth="1"/>
    <col min="17" max="17" width="20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8.6640625" style="3"/>
    <col min="34" max="34" width="15.83203125" style="3" customWidth="1"/>
    <col min="35" max="35" width="16.5" style="3" customWidth="1"/>
    <col min="36" max="36" width="16.33203125" style="3" customWidth="1"/>
    <col min="37" max="16384" width="8.6640625" style="3"/>
  </cols>
  <sheetData>
    <row r="1" spans="2:14" ht="37" thickBot="1">
      <c r="B1" s="15" t="s">
        <v>180</v>
      </c>
      <c r="J1" s="66" t="s">
        <v>232</v>
      </c>
      <c r="K1" s="67" t="s">
        <v>233</v>
      </c>
    </row>
    <row r="2" spans="2:14" ht="18">
      <c r="B2" s="24" t="s">
        <v>168</v>
      </c>
    </row>
    <row r="3" spans="2:14">
      <c r="B3" s="14" t="s">
        <v>90</v>
      </c>
      <c r="C3" s="16"/>
      <c r="D3" s="164"/>
      <c r="E3" s="165"/>
      <c r="F3" s="166"/>
      <c r="G3" s="14" t="s">
        <v>91</v>
      </c>
      <c r="H3" s="14"/>
      <c r="I3" s="14" t="s">
        <v>177</v>
      </c>
      <c r="J3" s="14"/>
      <c r="K3" s="14" t="s">
        <v>92</v>
      </c>
      <c r="L3" s="14"/>
      <c r="M3" s="14" t="s">
        <v>93</v>
      </c>
      <c r="N3" s="14"/>
    </row>
    <row r="4" spans="2:14" ht="17" thickBot="1">
      <c r="B4" s="167" t="s">
        <v>166</v>
      </c>
      <c r="C4" s="168"/>
      <c r="D4" s="70"/>
      <c r="E4" s="26" t="s">
        <v>148</v>
      </c>
      <c r="F4" s="27"/>
      <c r="G4" s="169" t="s">
        <v>165</v>
      </c>
      <c r="H4" s="170"/>
      <c r="I4" s="68"/>
    </row>
    <row r="5" spans="2:14" ht="16" customHeight="1">
      <c r="B5" s="167" t="s">
        <v>151</v>
      </c>
      <c r="C5" s="168"/>
      <c r="D5" s="25"/>
      <c r="E5" s="171" t="s">
        <v>169</v>
      </c>
      <c r="F5" s="172"/>
      <c r="G5" s="172"/>
      <c r="H5" s="172"/>
      <c r="I5" s="173"/>
    </row>
    <row r="6" spans="2:14" ht="17" customHeight="1" thickBot="1">
      <c r="B6" s="13"/>
      <c r="C6" s="13"/>
      <c r="D6" s="12"/>
      <c r="E6" s="29" t="s">
        <v>170</v>
      </c>
      <c r="F6" s="30"/>
      <c r="G6" s="28" t="s">
        <v>150</v>
      </c>
      <c r="H6" s="28"/>
      <c r="I6" s="31"/>
    </row>
    <row r="7" spans="2:14">
      <c r="B7" s="13"/>
      <c r="C7" s="13"/>
      <c r="D7" s="12"/>
      <c r="E7" s="5"/>
      <c r="F7" s="69"/>
    </row>
    <row r="8" spans="2:14">
      <c r="B8" s="2" t="s">
        <v>295</v>
      </c>
    </row>
    <row r="9" spans="2:14" ht="57" customHeight="1">
      <c r="B9" s="131" t="s">
        <v>89</v>
      </c>
      <c r="C9" s="64" t="s">
        <v>296</v>
      </c>
      <c r="D9" s="64" t="s">
        <v>297</v>
      </c>
      <c r="E9" s="63" t="s">
        <v>167</v>
      </c>
    </row>
    <row r="10" spans="2:14" ht="16" hidden="1" customHeight="1">
      <c r="B10" s="71" t="s">
        <v>88</v>
      </c>
      <c r="C10" s="71"/>
      <c r="D10" s="71"/>
      <c r="E10" s="71">
        <f>SUM(C10:D10)</f>
        <v>0</v>
      </c>
    </row>
    <row r="11" spans="2:14" ht="16" hidden="1" customHeight="1">
      <c r="B11" s="71">
        <v>1</v>
      </c>
      <c r="C11" s="71"/>
      <c r="D11" s="71"/>
      <c r="E11" s="71">
        <f t="shared" ref="E11:E24" si="0">SUM(C11:D11)</f>
        <v>0</v>
      </c>
    </row>
    <row r="12" spans="2:14" ht="16" hidden="1" customHeight="1">
      <c r="B12" s="71">
        <v>2</v>
      </c>
      <c r="C12" s="71"/>
      <c r="D12" s="71"/>
      <c r="E12" s="71">
        <f t="shared" si="0"/>
        <v>0</v>
      </c>
    </row>
    <row r="13" spans="2:14" ht="16" hidden="1" customHeight="1">
      <c r="B13" s="71">
        <v>3</v>
      </c>
      <c r="C13" s="71"/>
      <c r="D13" s="71"/>
      <c r="E13" s="71">
        <f t="shared" si="0"/>
        <v>0</v>
      </c>
    </row>
    <row r="14" spans="2:14" ht="16" hidden="1" customHeight="1">
      <c r="B14" s="71">
        <v>4</v>
      </c>
      <c r="C14" s="71"/>
      <c r="D14" s="71"/>
      <c r="E14" s="71">
        <f t="shared" si="0"/>
        <v>0</v>
      </c>
    </row>
    <row r="15" spans="2:14" ht="16" hidden="1" customHeight="1">
      <c r="B15" s="71">
        <v>5</v>
      </c>
      <c r="C15" s="71"/>
      <c r="D15" s="71"/>
      <c r="E15" s="71">
        <f t="shared" si="0"/>
        <v>0</v>
      </c>
    </row>
    <row r="16" spans="2:14" ht="16" hidden="1" customHeight="1">
      <c r="B16" s="71">
        <v>6</v>
      </c>
      <c r="C16" s="71"/>
      <c r="D16" s="71"/>
      <c r="E16" s="71">
        <f t="shared" si="0"/>
        <v>0</v>
      </c>
    </row>
    <row r="17" spans="2:10" ht="16" hidden="1" customHeight="1">
      <c r="B17" s="71">
        <v>7</v>
      </c>
      <c r="C17" s="71"/>
      <c r="D17" s="71"/>
      <c r="E17" s="71">
        <f t="shared" si="0"/>
        <v>0</v>
      </c>
    </row>
    <row r="18" spans="2:10">
      <c r="B18" s="71">
        <v>8</v>
      </c>
      <c r="C18" s="71"/>
      <c r="D18" s="71"/>
      <c r="E18" s="71">
        <f t="shared" si="0"/>
        <v>0</v>
      </c>
    </row>
    <row r="19" spans="2:10" ht="16" hidden="1" customHeight="1">
      <c r="B19" s="71">
        <v>9</v>
      </c>
      <c r="C19" s="71"/>
      <c r="D19" s="71"/>
      <c r="E19" s="71">
        <f t="shared" si="0"/>
        <v>0</v>
      </c>
    </row>
    <row r="20" spans="2:10" ht="16" hidden="1" customHeight="1">
      <c r="B20" s="71">
        <v>10</v>
      </c>
      <c r="C20" s="71"/>
      <c r="D20" s="71"/>
      <c r="E20" s="71">
        <f t="shared" si="0"/>
        <v>0</v>
      </c>
    </row>
    <row r="21" spans="2:10" ht="16" hidden="1" customHeight="1">
      <c r="B21" s="71">
        <v>11</v>
      </c>
      <c r="C21" s="71"/>
      <c r="D21" s="71"/>
      <c r="E21" s="71">
        <f t="shared" si="0"/>
        <v>0</v>
      </c>
    </row>
    <row r="22" spans="2:10" ht="16" hidden="1" customHeight="1">
      <c r="B22" s="71">
        <v>12</v>
      </c>
      <c r="C22" s="71"/>
      <c r="D22" s="71"/>
      <c r="E22" s="71">
        <f t="shared" si="0"/>
        <v>0</v>
      </c>
    </row>
    <row r="23" spans="2:10" ht="16" hidden="1" customHeight="1">
      <c r="B23" s="71" t="s">
        <v>94</v>
      </c>
      <c r="C23" s="71"/>
      <c r="D23" s="71"/>
      <c r="E23" s="71">
        <f t="shared" si="0"/>
        <v>0</v>
      </c>
    </row>
    <row r="24" spans="2:10" ht="16" hidden="1" customHeight="1">
      <c r="B24" s="71" t="s">
        <v>7</v>
      </c>
      <c r="C24" s="63">
        <f>C23+C22+C21+C20+C19+C18+C17+C16+C15+C14+C13+C12+C11+C10</f>
        <v>0</v>
      </c>
      <c r="D24" s="63">
        <f>D23+D22+D21+D20+D19+D18+D17+D16+D15+D14+D13+D12+D11+D10</f>
        <v>0</v>
      </c>
      <c r="E24" s="71">
        <f t="shared" si="0"/>
        <v>0</v>
      </c>
    </row>
    <row r="25" spans="2:10">
      <c r="B25" s="5"/>
    </row>
    <row r="26" spans="2:10" s="53" customFormat="1">
      <c r="B26" s="56" t="s">
        <v>323</v>
      </c>
    </row>
    <row r="27" spans="2:10" ht="77" customHeight="1">
      <c r="B27" s="162" t="s">
        <v>89</v>
      </c>
      <c r="C27" s="63" t="s">
        <v>0</v>
      </c>
      <c r="D27" s="63" t="s">
        <v>1</v>
      </c>
      <c r="E27" s="63" t="s">
        <v>2</v>
      </c>
      <c r="F27" s="63" t="s">
        <v>3</v>
      </c>
      <c r="G27" s="63" t="s">
        <v>4</v>
      </c>
      <c r="H27" s="63" t="s">
        <v>5</v>
      </c>
      <c r="I27" s="63" t="s">
        <v>6</v>
      </c>
      <c r="J27" s="156" t="s">
        <v>167</v>
      </c>
    </row>
    <row r="28" spans="2:10" ht="17.5" customHeight="1">
      <c r="B28" s="163"/>
      <c r="C28" s="23" t="s">
        <v>113</v>
      </c>
      <c r="D28" s="23" t="s">
        <v>114</v>
      </c>
      <c r="E28" s="23" t="s">
        <v>115</v>
      </c>
      <c r="F28" s="23" t="s">
        <v>116</v>
      </c>
      <c r="G28" s="23" t="s">
        <v>117</v>
      </c>
      <c r="H28" s="23" t="s">
        <v>118</v>
      </c>
      <c r="I28" s="23" t="s">
        <v>119</v>
      </c>
      <c r="J28" s="157"/>
    </row>
    <row r="29" spans="2:10" ht="18" hidden="1" customHeight="1">
      <c r="B29" s="71" t="s">
        <v>88</v>
      </c>
      <c r="C29" s="63"/>
      <c r="D29" s="63"/>
      <c r="E29" s="63"/>
      <c r="F29" s="63"/>
      <c r="G29" s="63"/>
      <c r="H29" s="63"/>
      <c r="I29" s="63"/>
      <c r="J29" s="71">
        <f>SUM(C29:I29)</f>
        <v>0</v>
      </c>
    </row>
    <row r="30" spans="2:10" ht="18" hidden="1" customHeight="1">
      <c r="B30" s="71">
        <v>1</v>
      </c>
      <c r="C30" s="63"/>
      <c r="D30" s="63"/>
      <c r="E30" s="63"/>
      <c r="F30" s="63"/>
      <c r="G30" s="63"/>
      <c r="H30" s="63"/>
      <c r="I30" s="63"/>
      <c r="J30" s="71">
        <f t="shared" ref="J30:J43" si="1">SUM(C30:I30)</f>
        <v>0</v>
      </c>
    </row>
    <row r="31" spans="2:10" ht="18" hidden="1" customHeight="1">
      <c r="B31" s="71">
        <v>2</v>
      </c>
      <c r="C31" s="63"/>
      <c r="D31" s="63"/>
      <c r="E31" s="63"/>
      <c r="F31" s="63"/>
      <c r="G31" s="63"/>
      <c r="H31" s="63"/>
      <c r="I31" s="63"/>
      <c r="J31" s="71">
        <f t="shared" si="1"/>
        <v>0</v>
      </c>
    </row>
    <row r="32" spans="2:10" ht="18" hidden="1" customHeight="1">
      <c r="B32" s="71">
        <v>3</v>
      </c>
      <c r="C32" s="63"/>
      <c r="D32" s="63"/>
      <c r="E32" s="63"/>
      <c r="F32" s="63"/>
      <c r="G32" s="63"/>
      <c r="H32" s="63"/>
      <c r="I32" s="63"/>
      <c r="J32" s="71">
        <f t="shared" si="1"/>
        <v>0</v>
      </c>
    </row>
    <row r="33" spans="2:10" ht="18" hidden="1" customHeight="1">
      <c r="B33" s="71">
        <v>4</v>
      </c>
      <c r="C33" s="63"/>
      <c r="D33" s="63"/>
      <c r="E33" s="63"/>
      <c r="F33" s="63"/>
      <c r="G33" s="63"/>
      <c r="H33" s="63"/>
      <c r="I33" s="63"/>
      <c r="J33" s="71">
        <f t="shared" si="1"/>
        <v>0</v>
      </c>
    </row>
    <row r="34" spans="2:10" ht="18" hidden="1" customHeight="1">
      <c r="B34" s="71">
        <v>5</v>
      </c>
      <c r="C34" s="63"/>
      <c r="D34" s="63"/>
      <c r="E34" s="63"/>
      <c r="F34" s="63"/>
      <c r="G34" s="63"/>
      <c r="H34" s="63"/>
      <c r="I34" s="63"/>
      <c r="J34" s="71">
        <f t="shared" si="1"/>
        <v>0</v>
      </c>
    </row>
    <row r="35" spans="2:10" ht="18" hidden="1" customHeight="1">
      <c r="B35" s="71">
        <v>6</v>
      </c>
      <c r="C35" s="63"/>
      <c r="D35" s="63"/>
      <c r="E35" s="63"/>
      <c r="F35" s="63"/>
      <c r="G35" s="63"/>
      <c r="H35" s="63"/>
      <c r="I35" s="63"/>
      <c r="J35" s="71">
        <f t="shared" si="1"/>
        <v>0</v>
      </c>
    </row>
    <row r="36" spans="2:10" ht="18" hidden="1" customHeight="1">
      <c r="B36" s="71">
        <v>7</v>
      </c>
      <c r="C36" s="63"/>
      <c r="D36" s="63"/>
      <c r="E36" s="63"/>
      <c r="F36" s="63"/>
      <c r="G36" s="63"/>
      <c r="H36" s="63"/>
      <c r="I36" s="63"/>
      <c r="J36" s="71">
        <f t="shared" si="1"/>
        <v>0</v>
      </c>
    </row>
    <row r="37" spans="2:10" ht="18" customHeight="1">
      <c r="B37" s="71">
        <v>8</v>
      </c>
      <c r="C37" s="63"/>
      <c r="D37" s="63"/>
      <c r="E37" s="63"/>
      <c r="F37" s="63"/>
      <c r="G37" s="63"/>
      <c r="H37" s="63"/>
      <c r="I37" s="63"/>
      <c r="J37" s="71">
        <f t="shared" si="1"/>
        <v>0</v>
      </c>
    </row>
    <row r="38" spans="2:10" ht="18" hidden="1" customHeight="1">
      <c r="B38" s="71">
        <v>9</v>
      </c>
      <c r="C38" s="63"/>
      <c r="D38" s="63"/>
      <c r="E38" s="63"/>
      <c r="F38" s="63"/>
      <c r="G38" s="63"/>
      <c r="H38" s="63"/>
      <c r="I38" s="63"/>
      <c r="J38" s="71">
        <f t="shared" si="1"/>
        <v>0</v>
      </c>
    </row>
    <row r="39" spans="2:10" ht="18" hidden="1" customHeight="1">
      <c r="B39" s="71">
        <v>10</v>
      </c>
      <c r="C39" s="63"/>
      <c r="D39" s="63"/>
      <c r="E39" s="63"/>
      <c r="F39" s="63"/>
      <c r="G39" s="63"/>
      <c r="H39" s="63"/>
      <c r="I39" s="63"/>
      <c r="J39" s="71">
        <f t="shared" si="1"/>
        <v>0</v>
      </c>
    </row>
    <row r="40" spans="2:10" ht="18" hidden="1" customHeight="1">
      <c r="B40" s="71">
        <v>11</v>
      </c>
      <c r="C40" s="63"/>
      <c r="D40" s="63"/>
      <c r="E40" s="63"/>
      <c r="F40" s="63"/>
      <c r="G40" s="63"/>
      <c r="H40" s="63"/>
      <c r="I40" s="63"/>
      <c r="J40" s="71">
        <f t="shared" si="1"/>
        <v>0</v>
      </c>
    </row>
    <row r="41" spans="2:10" ht="18" hidden="1" customHeight="1">
      <c r="B41" s="71">
        <v>12</v>
      </c>
      <c r="C41" s="63"/>
      <c r="D41" s="63"/>
      <c r="E41" s="63"/>
      <c r="F41" s="63"/>
      <c r="G41" s="63"/>
      <c r="H41" s="63"/>
      <c r="I41" s="63"/>
      <c r="J41" s="71">
        <f t="shared" si="1"/>
        <v>0</v>
      </c>
    </row>
    <row r="42" spans="2:10" ht="18" hidden="1" customHeight="1">
      <c r="B42" s="71" t="s">
        <v>94</v>
      </c>
      <c r="C42" s="63"/>
      <c r="D42" s="63"/>
      <c r="E42" s="63"/>
      <c r="F42" s="63"/>
      <c r="G42" s="63"/>
      <c r="H42" s="63"/>
      <c r="I42" s="63"/>
      <c r="J42" s="71">
        <f t="shared" si="1"/>
        <v>0</v>
      </c>
    </row>
    <row r="43" spans="2:10" ht="18" hidden="1" customHeight="1">
      <c r="B43" s="71" t="s">
        <v>7</v>
      </c>
      <c r="C43" s="63">
        <f>C42+C41+C40+C39+C38+C37+C36+C35+C34+C33+C32+C31+C30+C29</f>
        <v>0</v>
      </c>
      <c r="D43" s="63">
        <f t="shared" ref="D43:I43" si="2">D42+D41+D40+D39+D38+D37+D36+D35+D34+D33+D32+D31+D30+D29</f>
        <v>0</v>
      </c>
      <c r="E43" s="63">
        <f t="shared" si="2"/>
        <v>0</v>
      </c>
      <c r="F43" s="63">
        <f t="shared" si="2"/>
        <v>0</v>
      </c>
      <c r="G43" s="63">
        <f t="shared" si="2"/>
        <v>0</v>
      </c>
      <c r="H43" s="63">
        <f t="shared" si="2"/>
        <v>0</v>
      </c>
      <c r="I43" s="63">
        <f t="shared" si="2"/>
        <v>0</v>
      </c>
      <c r="J43" s="71">
        <f t="shared" si="1"/>
        <v>0</v>
      </c>
    </row>
    <row r="45" spans="2:10">
      <c r="B45" s="2" t="s">
        <v>219</v>
      </c>
    </row>
    <row r="46" spans="2:10" ht="57" customHeight="1">
      <c r="B46" s="131" t="s">
        <v>89</v>
      </c>
      <c r="C46" s="64" t="s">
        <v>8</v>
      </c>
      <c r="D46" s="64" t="s">
        <v>9</v>
      </c>
      <c r="E46" s="63" t="s">
        <v>167</v>
      </c>
    </row>
    <row r="47" spans="2:10" ht="16" hidden="1" customHeight="1">
      <c r="B47" s="71" t="s">
        <v>88</v>
      </c>
      <c r="C47" s="71"/>
      <c r="D47" s="71"/>
      <c r="E47" s="71">
        <f>SUM(C47:D47)</f>
        <v>0</v>
      </c>
    </row>
    <row r="48" spans="2:10" ht="16" hidden="1" customHeight="1">
      <c r="B48" s="71">
        <v>1</v>
      </c>
      <c r="C48" s="71"/>
      <c r="D48" s="71"/>
      <c r="E48" s="71">
        <f t="shared" ref="E48:E61" si="3">SUM(C48:D48)</f>
        <v>0</v>
      </c>
    </row>
    <row r="49" spans="2:10" ht="16" hidden="1" customHeight="1">
      <c r="B49" s="71">
        <v>2</v>
      </c>
      <c r="C49" s="71"/>
      <c r="D49" s="71"/>
      <c r="E49" s="71">
        <f t="shared" si="3"/>
        <v>0</v>
      </c>
    </row>
    <row r="50" spans="2:10" ht="16" hidden="1" customHeight="1">
      <c r="B50" s="71">
        <v>3</v>
      </c>
      <c r="C50" s="71"/>
      <c r="D50" s="71"/>
      <c r="E50" s="71">
        <f t="shared" si="3"/>
        <v>0</v>
      </c>
    </row>
    <row r="51" spans="2:10" ht="16" hidden="1" customHeight="1">
      <c r="B51" s="71">
        <v>4</v>
      </c>
      <c r="C51" s="71"/>
      <c r="D51" s="71"/>
      <c r="E51" s="71">
        <f t="shared" si="3"/>
        <v>0</v>
      </c>
    </row>
    <row r="52" spans="2:10" ht="16" hidden="1" customHeight="1">
      <c r="B52" s="71">
        <v>5</v>
      </c>
      <c r="C52" s="71"/>
      <c r="D52" s="71"/>
      <c r="E52" s="71">
        <f t="shared" si="3"/>
        <v>0</v>
      </c>
    </row>
    <row r="53" spans="2:10" ht="16" hidden="1" customHeight="1">
      <c r="B53" s="71">
        <v>6</v>
      </c>
      <c r="C53" s="71"/>
      <c r="D53" s="71"/>
      <c r="E53" s="71">
        <f t="shared" si="3"/>
        <v>0</v>
      </c>
    </row>
    <row r="54" spans="2:10" ht="16" hidden="1" customHeight="1">
      <c r="B54" s="71">
        <v>7</v>
      </c>
      <c r="C54" s="71"/>
      <c r="D54" s="71"/>
      <c r="E54" s="71">
        <f t="shared" si="3"/>
        <v>0</v>
      </c>
    </row>
    <row r="55" spans="2:10">
      <c r="B55" s="71">
        <v>8</v>
      </c>
      <c r="C55" s="71"/>
      <c r="D55" s="71"/>
      <c r="E55" s="71">
        <f t="shared" si="3"/>
        <v>0</v>
      </c>
    </row>
    <row r="56" spans="2:10" ht="16" hidden="1" customHeight="1">
      <c r="B56" s="71">
        <v>9</v>
      </c>
      <c r="C56" s="71"/>
      <c r="D56" s="71"/>
      <c r="E56" s="71">
        <f t="shared" si="3"/>
        <v>0</v>
      </c>
    </row>
    <row r="57" spans="2:10" ht="16" hidden="1" customHeight="1">
      <c r="B57" s="71">
        <v>10</v>
      </c>
      <c r="C57" s="71"/>
      <c r="D57" s="71"/>
      <c r="E57" s="71">
        <f t="shared" si="3"/>
        <v>0</v>
      </c>
    </row>
    <row r="58" spans="2:10" ht="16" hidden="1" customHeight="1">
      <c r="B58" s="71">
        <v>11</v>
      </c>
      <c r="C58" s="71"/>
      <c r="D58" s="71"/>
      <c r="E58" s="71">
        <f t="shared" si="3"/>
        <v>0</v>
      </c>
    </row>
    <row r="59" spans="2:10" ht="16" hidden="1" customHeight="1">
      <c r="B59" s="71">
        <v>12</v>
      </c>
      <c r="C59" s="71"/>
      <c r="D59" s="71"/>
      <c r="E59" s="71">
        <f t="shared" si="3"/>
        <v>0</v>
      </c>
    </row>
    <row r="60" spans="2:10" ht="16" hidden="1" customHeight="1">
      <c r="B60" s="71" t="s">
        <v>94</v>
      </c>
      <c r="C60" s="71"/>
      <c r="D60" s="71"/>
      <c r="E60" s="71">
        <f t="shared" si="3"/>
        <v>0</v>
      </c>
    </row>
    <row r="61" spans="2:10" ht="16" hidden="1" customHeight="1">
      <c r="B61" s="71" t="s">
        <v>7</v>
      </c>
      <c r="C61" s="63">
        <f>C60+C59+C58+C57+C56+C55+C54+C53+C52+C51+C50+C49+C48+C47</f>
        <v>0</v>
      </c>
      <c r="D61" s="63">
        <f>D60+D59+D58+D57+D56+D55+D54+D53+D52+D51+D50+D49+D48+D47</f>
        <v>0</v>
      </c>
      <c r="E61" s="71">
        <f t="shared" si="3"/>
        <v>0</v>
      </c>
    </row>
    <row r="62" spans="2:10">
      <c r="B62" s="5"/>
    </row>
    <row r="63" spans="2:10" s="2" customFormat="1">
      <c r="B63" s="2" t="s">
        <v>220</v>
      </c>
    </row>
    <row r="64" spans="2:10" ht="62" customHeight="1">
      <c r="B64" s="131" t="s">
        <v>89</v>
      </c>
      <c r="C64" s="92" t="s">
        <v>298</v>
      </c>
      <c r="D64" s="92" t="s">
        <v>299</v>
      </c>
      <c r="E64" s="92" t="s">
        <v>300</v>
      </c>
      <c r="F64" s="92" t="s">
        <v>301</v>
      </c>
      <c r="G64" s="92" t="s">
        <v>302</v>
      </c>
      <c r="H64" s="92" t="s">
        <v>303</v>
      </c>
      <c r="I64" s="92" t="s">
        <v>343</v>
      </c>
      <c r="J64" s="63" t="s">
        <v>167</v>
      </c>
    </row>
    <row r="65" spans="2:10" ht="16" hidden="1" customHeight="1">
      <c r="B65" s="71" t="s">
        <v>88</v>
      </c>
      <c r="C65" s="14"/>
      <c r="D65" s="14"/>
      <c r="E65" s="14"/>
      <c r="F65" s="14"/>
      <c r="G65" s="14"/>
      <c r="H65" s="14"/>
      <c r="I65" s="14"/>
      <c r="J65" s="71">
        <f>SUM(C65:I65)</f>
        <v>0</v>
      </c>
    </row>
    <row r="66" spans="2:10" ht="16" hidden="1" customHeight="1">
      <c r="B66" s="71">
        <v>1</v>
      </c>
      <c r="C66" s="14"/>
      <c r="D66" s="14"/>
      <c r="E66" s="14"/>
      <c r="F66" s="14"/>
      <c r="G66" s="14"/>
      <c r="H66" s="14"/>
      <c r="I66" s="14"/>
      <c r="J66" s="71">
        <f t="shared" ref="J66:J79" si="4">SUM(C66:I66)</f>
        <v>0</v>
      </c>
    </row>
    <row r="67" spans="2:10" ht="16" hidden="1" customHeight="1">
      <c r="B67" s="71">
        <v>2</v>
      </c>
      <c r="C67" s="14"/>
      <c r="D67" s="14"/>
      <c r="E67" s="14"/>
      <c r="F67" s="14"/>
      <c r="G67" s="14"/>
      <c r="H67" s="14"/>
      <c r="I67" s="14"/>
      <c r="J67" s="71">
        <f t="shared" si="4"/>
        <v>0</v>
      </c>
    </row>
    <row r="68" spans="2:10" ht="16" hidden="1" customHeight="1">
      <c r="B68" s="71">
        <v>3</v>
      </c>
      <c r="C68" s="14"/>
      <c r="D68" s="14"/>
      <c r="E68" s="14"/>
      <c r="F68" s="14"/>
      <c r="G68" s="14"/>
      <c r="H68" s="14"/>
      <c r="I68" s="14"/>
      <c r="J68" s="71">
        <f t="shared" si="4"/>
        <v>0</v>
      </c>
    </row>
    <row r="69" spans="2:10" ht="16" hidden="1" customHeight="1">
      <c r="B69" s="71">
        <v>4</v>
      </c>
      <c r="C69" s="14"/>
      <c r="D69" s="14"/>
      <c r="E69" s="14"/>
      <c r="F69" s="14"/>
      <c r="G69" s="14"/>
      <c r="H69" s="14"/>
      <c r="I69" s="14"/>
      <c r="J69" s="71">
        <f t="shared" si="4"/>
        <v>0</v>
      </c>
    </row>
    <row r="70" spans="2:10" ht="16" hidden="1" customHeight="1">
      <c r="B70" s="71">
        <v>5</v>
      </c>
      <c r="C70" s="14"/>
      <c r="D70" s="14"/>
      <c r="E70" s="14"/>
      <c r="F70" s="14"/>
      <c r="G70" s="14"/>
      <c r="H70" s="14"/>
      <c r="I70" s="14"/>
      <c r="J70" s="71">
        <f t="shared" si="4"/>
        <v>0</v>
      </c>
    </row>
    <row r="71" spans="2:10" ht="16" hidden="1" customHeight="1">
      <c r="B71" s="71">
        <v>6</v>
      </c>
      <c r="C71" s="14"/>
      <c r="D71" s="14"/>
      <c r="E71" s="14"/>
      <c r="F71" s="14"/>
      <c r="G71" s="14"/>
      <c r="H71" s="14"/>
      <c r="I71" s="14"/>
      <c r="J71" s="71">
        <f t="shared" si="4"/>
        <v>0</v>
      </c>
    </row>
    <row r="72" spans="2:10" ht="16" hidden="1" customHeight="1">
      <c r="B72" s="71">
        <v>7</v>
      </c>
      <c r="C72" s="14"/>
      <c r="D72" s="14"/>
      <c r="E72" s="14"/>
      <c r="F72" s="14"/>
      <c r="G72" s="14"/>
      <c r="H72" s="14"/>
      <c r="I72" s="14"/>
      <c r="J72" s="71">
        <f t="shared" si="4"/>
        <v>0</v>
      </c>
    </row>
    <row r="73" spans="2:10">
      <c r="B73" s="71">
        <v>8</v>
      </c>
      <c r="C73" s="14"/>
      <c r="D73" s="14"/>
      <c r="E73" s="14"/>
      <c r="F73" s="14"/>
      <c r="G73" s="14"/>
      <c r="H73" s="14"/>
      <c r="I73" s="14"/>
      <c r="J73" s="71">
        <f t="shared" si="4"/>
        <v>0</v>
      </c>
    </row>
    <row r="74" spans="2:10" ht="16" hidden="1" customHeight="1">
      <c r="B74" s="71">
        <v>9</v>
      </c>
      <c r="C74" s="14"/>
      <c r="D74" s="14"/>
      <c r="E74" s="14"/>
      <c r="F74" s="14"/>
      <c r="G74" s="14"/>
      <c r="H74" s="14"/>
      <c r="I74" s="14"/>
      <c r="J74" s="71">
        <f t="shared" si="4"/>
        <v>0</v>
      </c>
    </row>
    <row r="75" spans="2:10" ht="16" hidden="1" customHeight="1">
      <c r="B75" s="71">
        <v>10</v>
      </c>
      <c r="C75" s="14"/>
      <c r="D75" s="14"/>
      <c r="E75" s="14"/>
      <c r="F75" s="14"/>
      <c r="G75" s="14"/>
      <c r="H75" s="14"/>
      <c r="I75" s="14"/>
      <c r="J75" s="71">
        <f t="shared" si="4"/>
        <v>0</v>
      </c>
    </row>
    <row r="76" spans="2:10" ht="16" hidden="1" customHeight="1">
      <c r="B76" s="71">
        <v>11</v>
      </c>
      <c r="C76" s="14"/>
      <c r="D76" s="14"/>
      <c r="E76" s="14"/>
      <c r="F76" s="14"/>
      <c r="G76" s="14"/>
      <c r="H76" s="14"/>
      <c r="I76" s="14"/>
      <c r="J76" s="71">
        <f t="shared" si="4"/>
        <v>0</v>
      </c>
    </row>
    <row r="77" spans="2:10" ht="16" hidden="1" customHeight="1">
      <c r="B77" s="71">
        <v>12</v>
      </c>
      <c r="C77" s="14"/>
      <c r="D77" s="14"/>
      <c r="E77" s="14"/>
      <c r="F77" s="14"/>
      <c r="G77" s="14"/>
      <c r="H77" s="14"/>
      <c r="I77" s="14"/>
      <c r="J77" s="71">
        <f t="shared" si="4"/>
        <v>0</v>
      </c>
    </row>
    <row r="78" spans="2:10" ht="16" hidden="1" customHeight="1">
      <c r="B78" s="71" t="s">
        <v>94</v>
      </c>
      <c r="C78" s="14"/>
      <c r="D78" s="14"/>
      <c r="E78" s="14"/>
      <c r="F78" s="14"/>
      <c r="G78" s="14"/>
      <c r="H78" s="14"/>
      <c r="I78" s="14"/>
      <c r="J78" s="71">
        <f t="shared" si="4"/>
        <v>0</v>
      </c>
    </row>
    <row r="79" spans="2:10" ht="16" hidden="1" customHeight="1">
      <c r="B79" s="71" t="s">
        <v>7</v>
      </c>
      <c r="C79" s="63">
        <f>C78+C77+C76+C75+C74+C73+C72+C71+C70+C69+C68+C67+C66+C65</f>
        <v>0</v>
      </c>
      <c r="D79" s="63">
        <f t="shared" ref="D79:I79" si="5">D78+D77+D76+D75+D74+D73+D72+D71+D70+D69+D68+D67+D66+D65</f>
        <v>0</v>
      </c>
      <c r="E79" s="63">
        <f t="shared" si="5"/>
        <v>0</v>
      </c>
      <c r="F79" s="63">
        <f t="shared" si="5"/>
        <v>0</v>
      </c>
      <c r="G79" s="63">
        <f t="shared" si="5"/>
        <v>0</v>
      </c>
      <c r="H79" s="63">
        <f t="shared" si="5"/>
        <v>0</v>
      </c>
      <c r="I79" s="63">
        <f t="shared" si="5"/>
        <v>0</v>
      </c>
      <c r="J79" s="71">
        <f t="shared" si="4"/>
        <v>0</v>
      </c>
    </row>
    <row r="81" spans="2:19" s="2" customFormat="1">
      <c r="B81" s="2" t="s">
        <v>221</v>
      </c>
    </row>
    <row r="82" spans="2:19" ht="85" customHeight="1">
      <c r="B82" s="158" t="s">
        <v>89</v>
      </c>
      <c r="C82" s="63" t="s">
        <v>10</v>
      </c>
      <c r="D82" s="63" t="s">
        <v>11</v>
      </c>
      <c r="E82" s="63" t="s">
        <v>12</v>
      </c>
      <c r="F82" s="63" t="s">
        <v>13</v>
      </c>
      <c r="G82" s="63" t="s">
        <v>16</v>
      </c>
      <c r="H82" s="63" t="s">
        <v>14</v>
      </c>
      <c r="I82" s="63" t="s">
        <v>15</v>
      </c>
      <c r="J82" s="19" t="s">
        <v>17</v>
      </c>
      <c r="K82" s="63" t="s">
        <v>18</v>
      </c>
      <c r="L82" s="63" t="s">
        <v>20</v>
      </c>
      <c r="M82" s="63" t="s">
        <v>19</v>
      </c>
      <c r="N82" s="63" t="s">
        <v>21</v>
      </c>
      <c r="O82" s="63" t="s">
        <v>22</v>
      </c>
      <c r="P82" s="63" t="s">
        <v>23</v>
      </c>
      <c r="Q82" s="63" t="s">
        <v>25</v>
      </c>
      <c r="R82" s="63" t="s">
        <v>24</v>
      </c>
      <c r="S82" s="156" t="s">
        <v>167</v>
      </c>
    </row>
    <row r="83" spans="2:19" ht="17">
      <c r="B83" s="159"/>
      <c r="C83" s="20" t="s">
        <v>95</v>
      </c>
      <c r="D83" s="20" t="s">
        <v>96</v>
      </c>
      <c r="E83" s="20" t="s">
        <v>97</v>
      </c>
      <c r="F83" s="20" t="s">
        <v>98</v>
      </c>
      <c r="G83" s="20" t="s">
        <v>99</v>
      </c>
      <c r="H83" s="20" t="s">
        <v>100</v>
      </c>
      <c r="I83" s="20" t="s">
        <v>101</v>
      </c>
      <c r="J83" s="20" t="s">
        <v>102</v>
      </c>
      <c r="K83" s="20" t="s">
        <v>103</v>
      </c>
      <c r="L83" s="20" t="s">
        <v>104</v>
      </c>
      <c r="M83" s="20" t="s">
        <v>105</v>
      </c>
      <c r="N83" s="20" t="s">
        <v>106</v>
      </c>
      <c r="O83" s="20" t="s">
        <v>107</v>
      </c>
      <c r="P83" s="20" t="s">
        <v>108</v>
      </c>
      <c r="Q83" s="20" t="s">
        <v>109</v>
      </c>
      <c r="R83" s="20" t="s">
        <v>110</v>
      </c>
      <c r="S83" s="157"/>
    </row>
    <row r="84" spans="2:19" ht="16" hidden="1" customHeight="1">
      <c r="B84" s="71" t="s">
        <v>88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t="16" hidden="1" customHeight="1">
      <c r="B85" s="71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t="16" hidden="1" customHeight="1">
      <c r="B86" s="71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t="16" hidden="1" customHeight="1">
      <c r="B87" s="71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t="16" hidden="1" customHeight="1">
      <c r="B88" s="71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t="16" hidden="1" customHeight="1">
      <c r="B89" s="71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t="16" hidden="1" customHeight="1">
      <c r="B90" s="71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t="16" hidden="1" customHeight="1">
      <c r="B91" s="71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>
      <c r="B92" s="71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t="16" hidden="1" customHeight="1">
      <c r="B93" s="71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t="16" hidden="1" customHeight="1">
      <c r="B94" s="71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t="16" hidden="1" customHeight="1">
      <c r="B95" s="71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t="16" hidden="1" customHeight="1">
      <c r="B96" s="71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t="16" hidden="1" customHeight="1">
      <c r="B97" s="71" t="s">
        <v>94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t="16" hidden="1" customHeight="1">
      <c r="B98" s="71" t="s">
        <v>7</v>
      </c>
      <c r="C98" s="63">
        <f>C97+C96+C95+C94+C93+C92+C91+C90+C89+C88+C87+C86+C85+C84</f>
        <v>0</v>
      </c>
      <c r="D98" s="63">
        <f t="shared" ref="D98:R98" si="7">D97+D96+D95+D94+D93+D92+D91+D90+D89+D88+D87+D86+D85+D84</f>
        <v>0</v>
      </c>
      <c r="E98" s="63">
        <f t="shared" si="7"/>
        <v>0</v>
      </c>
      <c r="F98" s="63">
        <f t="shared" si="7"/>
        <v>0</v>
      </c>
      <c r="G98" s="63">
        <f t="shared" si="7"/>
        <v>0</v>
      </c>
      <c r="H98" s="63">
        <f t="shared" si="7"/>
        <v>0</v>
      </c>
      <c r="I98" s="63">
        <f t="shared" si="7"/>
        <v>0</v>
      </c>
      <c r="J98" s="63">
        <f t="shared" si="7"/>
        <v>0</v>
      </c>
      <c r="K98" s="63">
        <f t="shared" si="7"/>
        <v>0</v>
      </c>
      <c r="L98" s="63">
        <f t="shared" si="7"/>
        <v>0</v>
      </c>
      <c r="M98" s="63">
        <f t="shared" si="7"/>
        <v>0</v>
      </c>
      <c r="N98" s="63">
        <f t="shared" si="7"/>
        <v>0</v>
      </c>
      <c r="O98" s="63">
        <f t="shared" si="7"/>
        <v>0</v>
      </c>
      <c r="P98" s="63">
        <f t="shared" si="7"/>
        <v>0</v>
      </c>
      <c r="Q98" s="63">
        <f t="shared" si="7"/>
        <v>0</v>
      </c>
      <c r="R98" s="63">
        <f t="shared" si="7"/>
        <v>0</v>
      </c>
      <c r="S98" s="14">
        <f t="shared" si="6"/>
        <v>0</v>
      </c>
    </row>
    <row r="100" spans="2:19" s="2" customFormat="1">
      <c r="B100" s="8" t="s">
        <v>222</v>
      </c>
    </row>
    <row r="101" spans="2:19" ht="68" customHeight="1">
      <c r="B101" s="158" t="s">
        <v>89</v>
      </c>
      <c r="C101" s="63" t="s">
        <v>26</v>
      </c>
      <c r="D101" s="63" t="s">
        <v>27</v>
      </c>
      <c r="E101" s="63" t="s">
        <v>28</v>
      </c>
      <c r="F101" s="63" t="s">
        <v>29</v>
      </c>
      <c r="G101" s="63" t="s">
        <v>30</v>
      </c>
      <c r="H101" s="63" t="s">
        <v>31</v>
      </c>
      <c r="I101" s="63" t="s">
        <v>32</v>
      </c>
      <c r="J101" s="63" t="s">
        <v>33</v>
      </c>
      <c r="K101" s="63" t="s">
        <v>34</v>
      </c>
      <c r="L101" s="63" t="s">
        <v>35</v>
      </c>
      <c r="M101" s="63" t="s">
        <v>235</v>
      </c>
      <c r="N101" s="63" t="s">
        <v>236</v>
      </c>
      <c r="O101" s="63" t="s">
        <v>24</v>
      </c>
      <c r="P101" s="156" t="s">
        <v>167</v>
      </c>
    </row>
    <row r="102" spans="2:19" ht="19">
      <c r="B102" s="159"/>
      <c r="C102" s="23" t="s">
        <v>237</v>
      </c>
      <c r="D102" s="23" t="s">
        <v>238</v>
      </c>
      <c r="E102" s="23" t="s">
        <v>239</v>
      </c>
      <c r="F102" s="23" t="s">
        <v>240</v>
      </c>
      <c r="G102" s="23" t="s">
        <v>241</v>
      </c>
      <c r="H102" s="23" t="s">
        <v>242</v>
      </c>
      <c r="I102" s="23" t="s">
        <v>243</v>
      </c>
      <c r="J102" s="23" t="s">
        <v>244</v>
      </c>
      <c r="K102" s="23" t="s">
        <v>245</v>
      </c>
      <c r="L102" s="23" t="s">
        <v>246</v>
      </c>
      <c r="M102" s="23" t="s">
        <v>247</v>
      </c>
      <c r="N102" s="23" t="s">
        <v>248</v>
      </c>
      <c r="O102" s="23" t="s">
        <v>249</v>
      </c>
      <c r="P102" s="157"/>
    </row>
    <row r="103" spans="2:19" ht="16" hidden="1" customHeight="1">
      <c r="B103" s="71" t="s">
        <v>88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14">
        <f>SUM(C103:O103)</f>
        <v>0</v>
      </c>
    </row>
    <row r="104" spans="2:19" ht="16" hidden="1" customHeight="1">
      <c r="B104" s="71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t="16" hidden="1" customHeight="1">
      <c r="B105" s="71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t="16" hidden="1" customHeight="1">
      <c r="B106" s="71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t="16" hidden="1" customHeight="1">
      <c r="B107" s="71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t="16" hidden="1" customHeight="1">
      <c r="B108" s="71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t="16" hidden="1" customHeight="1">
      <c r="B109" s="71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 ht="16" hidden="1" customHeight="1">
      <c r="B110" s="71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>
      <c r="B111" s="71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 ht="16" hidden="1" customHeight="1">
      <c r="B112" s="71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 ht="16" hidden="1" customHeight="1">
      <c r="B113" s="71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t="16" hidden="1" customHeight="1">
      <c r="B114" s="71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t="16" hidden="1" customHeight="1">
      <c r="B115" s="71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t="16" hidden="1" customHeight="1">
      <c r="B116" s="71" t="s">
        <v>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t="16" hidden="1" customHeight="1">
      <c r="B117" s="71" t="s">
        <v>7</v>
      </c>
      <c r="C117" s="63">
        <f>C116+C115+C114+C113+C112+C111+C110+C109+C108+C107+C106+C105+C104+C103</f>
        <v>0</v>
      </c>
      <c r="D117" s="63">
        <f t="shared" ref="D117:O117" si="9">D116+D115+D114+D113+D112+D111+D110+D109+D108+D107+D106+D105+D104+D103</f>
        <v>0</v>
      </c>
      <c r="E117" s="63">
        <f t="shared" si="9"/>
        <v>0</v>
      </c>
      <c r="F117" s="63">
        <f t="shared" si="9"/>
        <v>0</v>
      </c>
      <c r="G117" s="63">
        <f t="shared" si="9"/>
        <v>0</v>
      </c>
      <c r="H117" s="63">
        <f t="shared" si="9"/>
        <v>0</v>
      </c>
      <c r="I117" s="63">
        <f t="shared" si="9"/>
        <v>0</v>
      </c>
      <c r="J117" s="63">
        <f t="shared" si="9"/>
        <v>0</v>
      </c>
      <c r="K117" s="63">
        <f t="shared" si="9"/>
        <v>0</v>
      </c>
      <c r="L117" s="63">
        <f t="shared" si="9"/>
        <v>0</v>
      </c>
      <c r="M117" s="63">
        <f t="shared" si="9"/>
        <v>0</v>
      </c>
      <c r="N117" s="63">
        <f t="shared" si="9"/>
        <v>0</v>
      </c>
      <c r="O117" s="63">
        <f t="shared" si="9"/>
        <v>0</v>
      </c>
      <c r="P117" s="14">
        <f t="shared" si="8"/>
        <v>0</v>
      </c>
    </row>
    <row r="120" spans="2:16" s="2" customFormat="1">
      <c r="B120" s="9" t="s">
        <v>223</v>
      </c>
    </row>
    <row r="121" spans="2:16" ht="77.5" customHeight="1">
      <c r="B121" s="131" t="s">
        <v>89</v>
      </c>
      <c r="C121" s="64" t="s">
        <v>8</v>
      </c>
      <c r="D121" s="64" t="s">
        <v>9</v>
      </c>
      <c r="E121" s="63" t="s">
        <v>167</v>
      </c>
    </row>
    <row r="122" spans="2:16" ht="16" hidden="1" customHeight="1">
      <c r="B122" s="71" t="s">
        <v>88</v>
      </c>
      <c r="C122" s="71"/>
      <c r="D122" s="71"/>
      <c r="E122" s="71">
        <f>SUM(C122:D122)</f>
        <v>0</v>
      </c>
    </row>
    <row r="123" spans="2:16" ht="16" hidden="1" customHeight="1">
      <c r="B123" s="71">
        <v>1</v>
      </c>
      <c r="C123" s="71"/>
      <c r="D123" s="71"/>
      <c r="E123" s="71">
        <f t="shared" ref="E123:E136" si="10">SUM(C123:D123)</f>
        <v>0</v>
      </c>
    </row>
    <row r="124" spans="2:16" ht="16" hidden="1" customHeight="1">
      <c r="B124" s="71">
        <v>2</v>
      </c>
      <c r="C124" s="71"/>
      <c r="D124" s="71"/>
      <c r="E124" s="71">
        <f t="shared" si="10"/>
        <v>0</v>
      </c>
    </row>
    <row r="125" spans="2:16" ht="16" hidden="1" customHeight="1">
      <c r="B125" s="71">
        <v>3</v>
      </c>
      <c r="C125" s="71"/>
      <c r="D125" s="71"/>
      <c r="E125" s="71">
        <f t="shared" si="10"/>
        <v>0</v>
      </c>
    </row>
    <row r="126" spans="2:16" ht="16" hidden="1" customHeight="1">
      <c r="B126" s="71">
        <v>4</v>
      </c>
      <c r="C126" s="71"/>
      <c r="D126" s="71"/>
      <c r="E126" s="71">
        <f t="shared" si="10"/>
        <v>0</v>
      </c>
    </row>
    <row r="127" spans="2:16" ht="16" hidden="1" customHeight="1">
      <c r="B127" s="71">
        <v>5</v>
      </c>
      <c r="C127" s="71"/>
      <c r="D127" s="71"/>
      <c r="E127" s="71">
        <f t="shared" si="10"/>
        <v>0</v>
      </c>
    </row>
    <row r="128" spans="2:16" ht="16" hidden="1" customHeight="1">
      <c r="B128" s="71">
        <v>6</v>
      </c>
      <c r="C128" s="71"/>
      <c r="D128" s="71"/>
      <c r="E128" s="71">
        <f t="shared" si="10"/>
        <v>0</v>
      </c>
    </row>
    <row r="129" spans="2:14" ht="16" hidden="1" customHeight="1">
      <c r="B129" s="71">
        <v>7</v>
      </c>
      <c r="C129" s="71"/>
      <c r="D129" s="71"/>
      <c r="E129" s="71">
        <f t="shared" si="10"/>
        <v>0</v>
      </c>
    </row>
    <row r="130" spans="2:14">
      <c r="B130" s="71">
        <v>8</v>
      </c>
      <c r="C130" s="71"/>
      <c r="D130" s="71"/>
      <c r="E130" s="71">
        <f t="shared" si="10"/>
        <v>0</v>
      </c>
    </row>
    <row r="131" spans="2:14" ht="16" hidden="1" customHeight="1">
      <c r="B131" s="71">
        <v>9</v>
      </c>
      <c r="C131" s="71"/>
      <c r="D131" s="71"/>
      <c r="E131" s="71">
        <f t="shared" si="10"/>
        <v>0</v>
      </c>
    </row>
    <row r="132" spans="2:14" ht="16" hidden="1" customHeight="1">
      <c r="B132" s="71">
        <v>10</v>
      </c>
      <c r="C132" s="71"/>
      <c r="D132" s="71"/>
      <c r="E132" s="71">
        <f t="shared" si="10"/>
        <v>0</v>
      </c>
    </row>
    <row r="133" spans="2:14" ht="16" hidden="1" customHeight="1">
      <c r="B133" s="71">
        <v>11</v>
      </c>
      <c r="C133" s="71"/>
      <c r="D133" s="71"/>
      <c r="E133" s="71">
        <f t="shared" si="10"/>
        <v>0</v>
      </c>
    </row>
    <row r="134" spans="2:14" ht="16" hidden="1" customHeight="1">
      <c r="B134" s="71">
        <v>12</v>
      </c>
      <c r="C134" s="71"/>
      <c r="D134" s="71"/>
      <c r="E134" s="71">
        <f t="shared" si="10"/>
        <v>0</v>
      </c>
    </row>
    <row r="135" spans="2:14" ht="16" hidden="1" customHeight="1">
      <c r="B135" s="71" t="s">
        <v>94</v>
      </c>
      <c r="C135" s="71"/>
      <c r="D135" s="71"/>
      <c r="E135" s="71">
        <f t="shared" si="10"/>
        <v>0</v>
      </c>
    </row>
    <row r="136" spans="2:14" ht="16" hidden="1" customHeight="1">
      <c r="B136" s="71" t="s">
        <v>7</v>
      </c>
      <c r="C136" s="63">
        <f>C135+C134+C133+C132+C131+C130+C129+C128+C127+C126+C125+C124+C123+C122</f>
        <v>0</v>
      </c>
      <c r="D136" s="63">
        <f>D135+D134+D133+D132+D131+D130+D129+D128+D127+D126+D125+D124+D123+D122</f>
        <v>0</v>
      </c>
      <c r="E136" s="71">
        <f t="shared" si="10"/>
        <v>0</v>
      </c>
    </row>
    <row r="138" spans="2:14" s="2" customFormat="1">
      <c r="B138" s="8" t="s">
        <v>224</v>
      </c>
    </row>
    <row r="139" spans="2:14" s="6" customFormat="1" ht="108.5" customHeight="1">
      <c r="B139" s="158" t="s">
        <v>89</v>
      </c>
      <c r="C139" s="63" t="s">
        <v>36</v>
      </c>
      <c r="D139" s="63" t="s">
        <v>37</v>
      </c>
      <c r="E139" s="63" t="s">
        <v>38</v>
      </c>
      <c r="F139" s="63" t="s">
        <v>39</v>
      </c>
      <c r="G139" s="63" t="s">
        <v>40</v>
      </c>
      <c r="H139" s="63" t="s">
        <v>41</v>
      </c>
      <c r="I139" s="63" t="s">
        <v>42</v>
      </c>
      <c r="J139" s="63" t="s">
        <v>43</v>
      </c>
      <c r="K139" s="63" t="s">
        <v>44</v>
      </c>
      <c r="L139" s="63" t="s">
        <v>250</v>
      </c>
      <c r="M139" s="156" t="s">
        <v>167</v>
      </c>
      <c r="N139" s="7"/>
    </row>
    <row r="140" spans="2:14" s="6" customFormat="1" ht="19">
      <c r="B140" s="159"/>
      <c r="C140" s="23" t="s">
        <v>120</v>
      </c>
      <c r="D140" s="23" t="s">
        <v>121</v>
      </c>
      <c r="E140" s="23" t="s">
        <v>122</v>
      </c>
      <c r="F140" s="23" t="s">
        <v>123</v>
      </c>
      <c r="G140" s="23" t="s">
        <v>124</v>
      </c>
      <c r="H140" s="23" t="s">
        <v>125</v>
      </c>
      <c r="I140" s="23" t="s">
        <v>126</v>
      </c>
      <c r="J140" s="23" t="s">
        <v>127</v>
      </c>
      <c r="K140" s="23" t="s">
        <v>128</v>
      </c>
      <c r="L140" s="23" t="s">
        <v>129</v>
      </c>
      <c r="M140" s="157"/>
      <c r="N140" s="7"/>
    </row>
    <row r="141" spans="2:14" ht="16" hidden="1" customHeight="1">
      <c r="B141" s="71" t="s">
        <v>88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t="16" hidden="1" customHeight="1">
      <c r="B142" s="71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t="16" hidden="1" customHeight="1">
      <c r="B143" s="71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t="16" hidden="1" customHeight="1">
      <c r="B144" s="71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t="16" hidden="1" customHeight="1">
      <c r="B145" s="71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t="16" hidden="1" customHeight="1">
      <c r="B146" s="71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t="16" hidden="1" customHeight="1">
      <c r="B147" s="71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t="16" hidden="1" customHeight="1">
      <c r="B148" s="71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>
      <c r="B149" s="71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t="16" hidden="1" customHeight="1">
      <c r="B150" s="71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t="16" hidden="1" customHeight="1">
      <c r="B151" s="71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t="16" hidden="1" customHeight="1">
      <c r="B152" s="71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t="16" hidden="1" customHeight="1">
      <c r="B153" s="71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t="16" hidden="1" customHeight="1">
      <c r="B154" s="71" t="s">
        <v>94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t="16" hidden="1" customHeight="1">
      <c r="B155" s="71" t="s">
        <v>7</v>
      </c>
      <c r="C155" s="63">
        <f>C154+C153+C152+C151+C150+C149+C148+C147+C146+C145+C144+C143+C142+C141</f>
        <v>0</v>
      </c>
      <c r="D155" s="63">
        <f t="shared" ref="D155:L155" si="12">D154+D153+D152+D151+D150+D149+D148+D147+D146+D145+D144+D143+D142+D141</f>
        <v>0</v>
      </c>
      <c r="E155" s="63">
        <f t="shared" si="12"/>
        <v>0</v>
      </c>
      <c r="F155" s="63">
        <f t="shared" si="12"/>
        <v>0</v>
      </c>
      <c r="G155" s="63">
        <f t="shared" si="12"/>
        <v>0</v>
      </c>
      <c r="H155" s="63">
        <f t="shared" si="12"/>
        <v>0</v>
      </c>
      <c r="I155" s="63">
        <f t="shared" si="12"/>
        <v>0</v>
      </c>
      <c r="J155" s="63">
        <f t="shared" si="12"/>
        <v>0</v>
      </c>
      <c r="K155" s="63">
        <f t="shared" si="12"/>
        <v>0</v>
      </c>
      <c r="L155" s="63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225</v>
      </c>
      <c r="C157" s="10"/>
      <c r="D157" s="10"/>
      <c r="E157" s="10"/>
    </row>
    <row r="158" spans="2:15" ht="57" customHeight="1">
      <c r="B158" s="158" t="s">
        <v>89</v>
      </c>
      <c r="C158" s="63" t="s">
        <v>45</v>
      </c>
      <c r="D158" s="63" t="s">
        <v>46</v>
      </c>
      <c r="E158" s="63" t="s">
        <v>47</v>
      </c>
      <c r="F158" s="63" t="s">
        <v>50</v>
      </c>
      <c r="G158" s="63" t="s">
        <v>26</v>
      </c>
      <c r="H158" s="63" t="s">
        <v>51</v>
      </c>
      <c r="I158" s="63" t="s">
        <v>52</v>
      </c>
      <c r="J158" s="63" t="s">
        <v>53</v>
      </c>
      <c r="K158" s="63" t="s">
        <v>54</v>
      </c>
      <c r="L158" s="63" t="s">
        <v>251</v>
      </c>
      <c r="M158" s="63" t="s">
        <v>252</v>
      </c>
      <c r="N158" s="63" t="s">
        <v>229</v>
      </c>
      <c r="O158" s="156" t="s">
        <v>167</v>
      </c>
    </row>
    <row r="159" spans="2:15" ht="16" customHeight="1">
      <c r="B159" s="159"/>
      <c r="C159" s="23" t="s">
        <v>130</v>
      </c>
      <c r="D159" s="23" t="s">
        <v>131</v>
      </c>
      <c r="E159" s="23" t="s">
        <v>132</v>
      </c>
      <c r="F159" s="23" t="s">
        <v>133</v>
      </c>
      <c r="G159" s="23" t="s">
        <v>134</v>
      </c>
      <c r="H159" s="23" t="s">
        <v>135</v>
      </c>
      <c r="I159" s="23" t="s">
        <v>136</v>
      </c>
      <c r="J159" s="23" t="s">
        <v>137</v>
      </c>
      <c r="K159" s="23" t="s">
        <v>138</v>
      </c>
      <c r="L159" s="23" t="s">
        <v>139</v>
      </c>
      <c r="M159" s="23" t="s">
        <v>227</v>
      </c>
      <c r="N159" s="23" t="s">
        <v>253</v>
      </c>
      <c r="O159" s="157"/>
    </row>
    <row r="160" spans="2:15" ht="16" hidden="1" customHeight="1">
      <c r="B160" s="71" t="s">
        <v>88</v>
      </c>
      <c r="C160" s="63"/>
      <c r="D160" s="63"/>
      <c r="E160" s="63"/>
      <c r="F160" s="71"/>
      <c r="G160" s="71"/>
      <c r="H160" s="71"/>
      <c r="I160" s="71"/>
      <c r="J160" s="71"/>
      <c r="K160" s="71"/>
      <c r="L160" s="71"/>
      <c r="M160" s="71"/>
      <c r="N160" s="71"/>
      <c r="O160" s="71">
        <f>SUM(C160:N160)</f>
        <v>0</v>
      </c>
    </row>
    <row r="161" spans="2:15" ht="16" hidden="1" customHeight="1">
      <c r="B161" s="71">
        <v>1</v>
      </c>
      <c r="C161" s="63"/>
      <c r="D161" s="63"/>
      <c r="E161" s="63"/>
      <c r="F161" s="71"/>
      <c r="G161" s="71"/>
      <c r="H161" s="71"/>
      <c r="I161" s="71"/>
      <c r="J161" s="71"/>
      <c r="K161" s="71"/>
      <c r="L161" s="71"/>
      <c r="M161" s="71"/>
      <c r="N161" s="71"/>
      <c r="O161" s="71">
        <f t="shared" ref="O161:O174" si="13">SUM(C161:N161)</f>
        <v>0</v>
      </c>
    </row>
    <row r="162" spans="2:15" ht="16" hidden="1" customHeight="1">
      <c r="B162" s="71">
        <v>2</v>
      </c>
      <c r="C162" s="63"/>
      <c r="D162" s="63"/>
      <c r="E162" s="63"/>
      <c r="F162" s="71"/>
      <c r="G162" s="71"/>
      <c r="H162" s="71"/>
      <c r="I162" s="71"/>
      <c r="J162" s="71"/>
      <c r="K162" s="71"/>
      <c r="L162" s="71"/>
      <c r="M162" s="71"/>
      <c r="N162" s="71"/>
      <c r="O162" s="71">
        <f t="shared" si="13"/>
        <v>0</v>
      </c>
    </row>
    <row r="163" spans="2:15" ht="16" hidden="1" customHeight="1">
      <c r="B163" s="71">
        <v>3</v>
      </c>
      <c r="C163" s="63"/>
      <c r="D163" s="63"/>
      <c r="E163" s="63"/>
      <c r="F163" s="71"/>
      <c r="G163" s="71"/>
      <c r="H163" s="71"/>
      <c r="I163" s="71"/>
      <c r="J163" s="71"/>
      <c r="K163" s="71"/>
      <c r="L163" s="71"/>
      <c r="M163" s="71"/>
      <c r="N163" s="71"/>
      <c r="O163" s="71">
        <f t="shared" si="13"/>
        <v>0</v>
      </c>
    </row>
    <row r="164" spans="2:15" ht="16" hidden="1" customHeight="1">
      <c r="B164" s="71">
        <v>4</v>
      </c>
      <c r="C164" s="63"/>
      <c r="D164" s="63"/>
      <c r="E164" s="63"/>
      <c r="F164" s="71"/>
      <c r="G164" s="71"/>
      <c r="H164" s="71"/>
      <c r="I164" s="71"/>
      <c r="J164" s="71"/>
      <c r="K164" s="71"/>
      <c r="L164" s="71"/>
      <c r="M164" s="71"/>
      <c r="N164" s="71"/>
      <c r="O164" s="71">
        <f t="shared" si="13"/>
        <v>0</v>
      </c>
    </row>
    <row r="165" spans="2:15" ht="16" hidden="1" customHeight="1">
      <c r="B165" s="71">
        <v>5</v>
      </c>
      <c r="C165" s="63"/>
      <c r="D165" s="63"/>
      <c r="E165" s="63"/>
      <c r="F165" s="71"/>
      <c r="G165" s="71"/>
      <c r="H165" s="71"/>
      <c r="I165" s="71"/>
      <c r="J165" s="71"/>
      <c r="K165" s="71"/>
      <c r="L165" s="71"/>
      <c r="M165" s="71"/>
      <c r="N165" s="71"/>
      <c r="O165" s="71">
        <f t="shared" si="13"/>
        <v>0</v>
      </c>
    </row>
    <row r="166" spans="2:15" ht="16" hidden="1" customHeight="1">
      <c r="B166" s="71">
        <v>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>
        <f t="shared" si="13"/>
        <v>0</v>
      </c>
    </row>
    <row r="167" spans="2:15" ht="16" hidden="1" customHeight="1">
      <c r="B167" s="71">
        <v>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>
        <f t="shared" si="13"/>
        <v>0</v>
      </c>
    </row>
    <row r="168" spans="2:15">
      <c r="B168" s="71">
        <v>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>
        <f t="shared" si="13"/>
        <v>0</v>
      </c>
    </row>
    <row r="169" spans="2:15" ht="16" hidden="1" customHeight="1">
      <c r="B169" s="71">
        <v>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>
        <f t="shared" si="13"/>
        <v>0</v>
      </c>
    </row>
    <row r="170" spans="2:15" ht="16" hidden="1" customHeight="1">
      <c r="B170" s="71">
        <v>10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>
        <f t="shared" si="13"/>
        <v>0</v>
      </c>
    </row>
    <row r="171" spans="2:15" ht="16" hidden="1" customHeight="1">
      <c r="B171" s="71">
        <v>11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>
        <f t="shared" si="13"/>
        <v>0</v>
      </c>
    </row>
    <row r="172" spans="2:15" ht="16" hidden="1" customHeight="1">
      <c r="B172" s="71">
        <v>12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>
        <f t="shared" si="13"/>
        <v>0</v>
      </c>
    </row>
    <row r="173" spans="2:15" ht="16" hidden="1" customHeight="1">
      <c r="B173" s="71" t="s">
        <v>94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>
        <f t="shared" si="13"/>
        <v>0</v>
      </c>
    </row>
    <row r="174" spans="2:15" ht="16" hidden="1" customHeight="1">
      <c r="B174" s="71" t="s">
        <v>7</v>
      </c>
      <c r="C174" s="63">
        <f>SUM(C160:C173)</f>
        <v>0</v>
      </c>
      <c r="D174" s="63">
        <f t="shared" ref="D174:N174" si="14">SUM(D160:D173)</f>
        <v>0</v>
      </c>
      <c r="E174" s="63">
        <f t="shared" si="14"/>
        <v>0</v>
      </c>
      <c r="F174" s="63">
        <f t="shared" si="14"/>
        <v>0</v>
      </c>
      <c r="G174" s="63">
        <f t="shared" si="14"/>
        <v>0</v>
      </c>
      <c r="H174" s="63">
        <f t="shared" si="14"/>
        <v>0</v>
      </c>
      <c r="I174" s="63">
        <f t="shared" si="14"/>
        <v>0</v>
      </c>
      <c r="J174" s="63">
        <f t="shared" si="14"/>
        <v>0</v>
      </c>
      <c r="K174" s="63">
        <f t="shared" si="14"/>
        <v>0</v>
      </c>
      <c r="L174" s="63">
        <f t="shared" si="14"/>
        <v>0</v>
      </c>
      <c r="M174" s="63">
        <f t="shared" si="14"/>
        <v>0</v>
      </c>
      <c r="N174" s="63">
        <f t="shared" si="14"/>
        <v>0</v>
      </c>
      <c r="O174" s="71">
        <f t="shared" si="13"/>
        <v>0</v>
      </c>
    </row>
    <row r="176" spans="2:15" s="2" customFormat="1" ht="14.5" customHeight="1">
      <c r="B176" s="33" t="s">
        <v>226</v>
      </c>
      <c r="C176" s="8"/>
      <c r="D176" s="8"/>
      <c r="E176" s="8"/>
      <c r="F176" s="8"/>
      <c r="G176" s="8"/>
      <c r="H176" s="8"/>
    </row>
    <row r="177" spans="2:36" ht="240.5" customHeight="1">
      <c r="B177" s="158" t="s">
        <v>89</v>
      </c>
      <c r="C177" s="63" t="s">
        <v>57</v>
      </c>
      <c r="D177" s="63" t="s">
        <v>254</v>
      </c>
      <c r="E177" s="63" t="s">
        <v>58</v>
      </c>
      <c r="F177" s="63" t="s">
        <v>59</v>
      </c>
      <c r="G177" s="63" t="s">
        <v>61</v>
      </c>
      <c r="H177" s="63" t="s">
        <v>62</v>
      </c>
      <c r="I177" s="63" t="s">
        <v>66</v>
      </c>
      <c r="J177" s="63" t="s">
        <v>67</v>
      </c>
      <c r="K177" s="63" t="s">
        <v>68</v>
      </c>
      <c r="L177" s="63" t="s">
        <v>69</v>
      </c>
      <c r="M177" s="63" t="s">
        <v>70</v>
      </c>
      <c r="N177" s="63" t="s">
        <v>71</v>
      </c>
      <c r="O177" s="63" t="s">
        <v>72</v>
      </c>
      <c r="P177" s="63" t="s">
        <v>73</v>
      </c>
      <c r="Q177" s="63" t="s">
        <v>74</v>
      </c>
      <c r="R177" s="63" t="s">
        <v>255</v>
      </c>
      <c r="S177" s="63" t="s">
        <v>256</v>
      </c>
      <c r="T177" s="63" t="s">
        <v>257</v>
      </c>
      <c r="U177" s="63" t="s">
        <v>75</v>
      </c>
      <c r="V177" s="63" t="s">
        <v>76</v>
      </c>
      <c r="W177" s="63" t="s">
        <v>77</v>
      </c>
      <c r="X177" s="63" t="s">
        <v>258</v>
      </c>
      <c r="Y177" s="63" t="s">
        <v>78</v>
      </c>
      <c r="Z177" s="63" t="s">
        <v>80</v>
      </c>
      <c r="AA177" s="63" t="s">
        <v>83</v>
      </c>
      <c r="AB177" s="63" t="s">
        <v>84</v>
      </c>
      <c r="AC177" s="63" t="s">
        <v>79</v>
      </c>
      <c r="AD177" s="63" t="s">
        <v>81</v>
      </c>
      <c r="AE177" s="63" t="s">
        <v>259</v>
      </c>
      <c r="AF177" s="63" t="s">
        <v>82</v>
      </c>
      <c r="AG177" s="63" t="s">
        <v>85</v>
      </c>
      <c r="AH177" s="63" t="s">
        <v>260</v>
      </c>
      <c r="AI177" s="63" t="s">
        <v>261</v>
      </c>
      <c r="AJ177" s="156" t="s">
        <v>167</v>
      </c>
    </row>
    <row r="178" spans="2:36" ht="16.5" customHeight="1">
      <c r="B178" s="159"/>
      <c r="C178" s="23" t="s">
        <v>262</v>
      </c>
      <c r="D178" s="23" t="s">
        <v>263</v>
      </c>
      <c r="E178" s="23" t="s">
        <v>264</v>
      </c>
      <c r="F178" s="23" t="s">
        <v>265</v>
      </c>
      <c r="G178" s="23" t="s">
        <v>266</v>
      </c>
      <c r="H178" s="23" t="s">
        <v>267</v>
      </c>
      <c r="I178" s="23" t="s">
        <v>268</v>
      </c>
      <c r="J178" s="23" t="s">
        <v>269</v>
      </c>
      <c r="K178" s="23" t="s">
        <v>270</v>
      </c>
      <c r="L178" s="23" t="s">
        <v>271</v>
      </c>
      <c r="M178" s="23" t="s">
        <v>272</v>
      </c>
      <c r="N178" s="23" t="s">
        <v>273</v>
      </c>
      <c r="O178" s="23" t="s">
        <v>274</v>
      </c>
      <c r="P178" s="23" t="s">
        <v>275</v>
      </c>
      <c r="Q178" s="23" t="s">
        <v>276</v>
      </c>
      <c r="R178" s="23" t="s">
        <v>277</v>
      </c>
      <c r="S178" s="23" t="s">
        <v>278</v>
      </c>
      <c r="T178" s="23" t="s">
        <v>279</v>
      </c>
      <c r="U178" s="23" t="s">
        <v>280</v>
      </c>
      <c r="V178" s="23" t="s">
        <v>281</v>
      </c>
      <c r="W178" s="23" t="s">
        <v>282</v>
      </c>
      <c r="X178" s="23" t="s">
        <v>283</v>
      </c>
      <c r="Y178" s="23" t="s">
        <v>284</v>
      </c>
      <c r="Z178" s="23" t="s">
        <v>285</v>
      </c>
      <c r="AA178" s="23" t="s">
        <v>286</v>
      </c>
      <c r="AB178" s="23" t="s">
        <v>287</v>
      </c>
      <c r="AC178" s="23" t="s">
        <v>288</v>
      </c>
      <c r="AD178" s="23" t="s">
        <v>289</v>
      </c>
      <c r="AE178" s="23" t="s">
        <v>290</v>
      </c>
      <c r="AF178" s="23" t="s">
        <v>291</v>
      </c>
      <c r="AG178" s="23" t="s">
        <v>292</v>
      </c>
      <c r="AH178" s="23" t="s">
        <v>293</v>
      </c>
      <c r="AI178" s="23" t="s">
        <v>294</v>
      </c>
      <c r="AJ178" s="157"/>
    </row>
    <row r="179" spans="2:36" ht="16" hidden="1" customHeight="1">
      <c r="B179" s="71" t="s">
        <v>88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t="16" hidden="1" customHeight="1">
      <c r="B180" s="71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t="16" hidden="1" customHeight="1">
      <c r="B181" s="71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t="16" hidden="1" customHeight="1">
      <c r="B182" s="71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t="16" hidden="1" customHeight="1">
      <c r="B183" s="71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t="16" hidden="1" customHeight="1">
      <c r="B184" s="71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t="16" hidden="1" customHeight="1">
      <c r="B185" s="71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t="16" hidden="1" customHeight="1">
      <c r="B186" s="71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>
      <c r="B187" s="71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t="16" hidden="1" customHeight="1">
      <c r="B188" s="71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t="16" hidden="1" customHeight="1">
      <c r="B189" s="71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t="16" hidden="1" customHeight="1">
      <c r="B190" s="71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t="16" hidden="1" customHeight="1">
      <c r="B191" s="71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t="16" hidden="1" customHeight="1">
      <c r="B192" s="71" t="s">
        <v>94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t="16" hidden="1" customHeight="1">
      <c r="B193" s="71" t="s">
        <v>7</v>
      </c>
      <c r="C193" s="63">
        <f>C192+C191+C190+C189+C188+C187+C186+C185+C184+C183+C182+C181+C180+C179</f>
        <v>0</v>
      </c>
      <c r="D193" s="63">
        <f t="shared" ref="D193:AI193" si="16">D192+D191+D190+D189+D188+D187+D186+D185+D184+D183+D182+D181+D180+D179</f>
        <v>0</v>
      </c>
      <c r="E193" s="63">
        <f t="shared" si="16"/>
        <v>0</v>
      </c>
      <c r="F193" s="63">
        <f t="shared" si="16"/>
        <v>0</v>
      </c>
      <c r="G193" s="63">
        <f t="shared" si="16"/>
        <v>0</v>
      </c>
      <c r="H193" s="63">
        <f t="shared" si="16"/>
        <v>0</v>
      </c>
      <c r="I193" s="63">
        <f t="shared" si="16"/>
        <v>0</v>
      </c>
      <c r="J193" s="63">
        <f t="shared" si="16"/>
        <v>0</v>
      </c>
      <c r="K193" s="63">
        <f t="shared" si="16"/>
        <v>0</v>
      </c>
      <c r="L193" s="63">
        <f t="shared" si="16"/>
        <v>0</v>
      </c>
      <c r="M193" s="63">
        <f t="shared" si="16"/>
        <v>0</v>
      </c>
      <c r="N193" s="63">
        <f t="shared" si="16"/>
        <v>0</v>
      </c>
      <c r="O193" s="63">
        <f t="shared" si="16"/>
        <v>0</v>
      </c>
      <c r="P193" s="63">
        <f t="shared" si="16"/>
        <v>0</v>
      </c>
      <c r="Q193" s="63">
        <f t="shared" si="16"/>
        <v>0</v>
      </c>
      <c r="R193" s="63">
        <f t="shared" si="16"/>
        <v>0</v>
      </c>
      <c r="S193" s="63">
        <f t="shared" si="16"/>
        <v>0</v>
      </c>
      <c r="T193" s="63">
        <f t="shared" si="16"/>
        <v>0</v>
      </c>
      <c r="U193" s="63">
        <f t="shared" si="16"/>
        <v>0</v>
      </c>
      <c r="V193" s="63">
        <f t="shared" si="16"/>
        <v>0</v>
      </c>
      <c r="W193" s="63">
        <f t="shared" si="16"/>
        <v>0</v>
      </c>
      <c r="X193" s="63">
        <f t="shared" si="16"/>
        <v>0</v>
      </c>
      <c r="Y193" s="63">
        <f t="shared" si="16"/>
        <v>0</v>
      </c>
      <c r="Z193" s="63">
        <f t="shared" si="16"/>
        <v>0</v>
      </c>
      <c r="AA193" s="63">
        <f t="shared" si="16"/>
        <v>0</v>
      </c>
      <c r="AB193" s="63">
        <f t="shared" si="16"/>
        <v>0</v>
      </c>
      <c r="AC193" s="63">
        <f t="shared" si="16"/>
        <v>0</v>
      </c>
      <c r="AD193" s="63">
        <f t="shared" si="16"/>
        <v>0</v>
      </c>
      <c r="AE193" s="63">
        <f t="shared" si="16"/>
        <v>0</v>
      </c>
      <c r="AF193" s="63">
        <f t="shared" si="16"/>
        <v>0</v>
      </c>
      <c r="AG193" s="63">
        <f t="shared" si="16"/>
        <v>0</v>
      </c>
      <c r="AH193" s="63">
        <f t="shared" si="16"/>
        <v>0</v>
      </c>
      <c r="AI193" s="63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64" t="s">
        <v>89</v>
      </c>
      <c r="C197" s="64" t="s">
        <v>8</v>
      </c>
      <c r="D197" s="64" t="s">
        <v>9</v>
      </c>
      <c r="E197" s="63" t="s">
        <v>167</v>
      </c>
    </row>
    <row r="198" spans="2:36" ht="16" hidden="1" customHeight="1">
      <c r="B198" s="71" t="s">
        <v>88</v>
      </c>
      <c r="C198" s="14"/>
      <c r="D198" s="14"/>
      <c r="E198" s="18">
        <f>SUM(C198:D198)</f>
        <v>0</v>
      </c>
    </row>
    <row r="199" spans="2:36" ht="16" hidden="1" customHeight="1">
      <c r="B199" s="71">
        <v>1</v>
      </c>
      <c r="C199" s="14"/>
      <c r="D199" s="14"/>
      <c r="E199" s="18">
        <f t="shared" ref="E199:E212" si="17">SUM(C199:D199)</f>
        <v>0</v>
      </c>
    </row>
    <row r="200" spans="2:36" ht="16" hidden="1" customHeight="1">
      <c r="B200" s="71">
        <v>2</v>
      </c>
      <c r="C200" s="14"/>
      <c r="D200" s="14"/>
      <c r="E200" s="18">
        <f t="shared" si="17"/>
        <v>0</v>
      </c>
    </row>
    <row r="201" spans="2:36" ht="16" hidden="1" customHeight="1">
      <c r="B201" s="71">
        <v>3</v>
      </c>
      <c r="C201" s="14"/>
      <c r="D201" s="14"/>
      <c r="E201" s="18">
        <f t="shared" si="17"/>
        <v>0</v>
      </c>
    </row>
    <row r="202" spans="2:36" ht="16" hidden="1" customHeight="1">
      <c r="B202" s="71">
        <v>4</v>
      </c>
      <c r="C202" s="14"/>
      <c r="D202" s="14"/>
      <c r="E202" s="18">
        <f t="shared" si="17"/>
        <v>0</v>
      </c>
    </row>
    <row r="203" spans="2:36" ht="16" hidden="1" customHeight="1">
      <c r="B203" s="71">
        <v>5</v>
      </c>
      <c r="C203" s="14"/>
      <c r="D203" s="14"/>
      <c r="E203" s="18">
        <f t="shared" si="17"/>
        <v>0</v>
      </c>
    </row>
    <row r="204" spans="2:36" ht="16" hidden="1" customHeight="1">
      <c r="B204" s="71">
        <v>6</v>
      </c>
      <c r="C204" s="14"/>
      <c r="D204" s="14"/>
      <c r="E204" s="18">
        <f t="shared" si="17"/>
        <v>0</v>
      </c>
    </row>
    <row r="205" spans="2:36" ht="16" hidden="1" customHeight="1">
      <c r="B205" s="71">
        <v>7</v>
      </c>
      <c r="C205" s="14"/>
      <c r="D205" s="14"/>
      <c r="E205" s="18">
        <f t="shared" si="17"/>
        <v>0</v>
      </c>
    </row>
    <row r="206" spans="2:36">
      <c r="B206" s="71">
        <v>8</v>
      </c>
      <c r="C206" s="14"/>
      <c r="D206" s="14"/>
      <c r="E206" s="18">
        <f t="shared" si="17"/>
        <v>0</v>
      </c>
    </row>
    <row r="207" spans="2:36" ht="16" hidden="1" customHeight="1">
      <c r="B207" s="71">
        <v>9</v>
      </c>
      <c r="C207" s="14"/>
      <c r="D207" s="14"/>
      <c r="E207" s="18">
        <f t="shared" si="17"/>
        <v>0</v>
      </c>
    </row>
    <row r="208" spans="2:36" ht="16" hidden="1" customHeight="1">
      <c r="B208" s="71">
        <v>10</v>
      </c>
      <c r="C208" s="14"/>
      <c r="D208" s="14"/>
      <c r="E208" s="18">
        <f t="shared" si="17"/>
        <v>0</v>
      </c>
    </row>
    <row r="209" spans="2:10" ht="16" hidden="1" customHeight="1">
      <c r="B209" s="71">
        <v>11</v>
      </c>
      <c r="C209" s="14"/>
      <c r="D209" s="14"/>
      <c r="E209" s="18">
        <f t="shared" si="17"/>
        <v>0</v>
      </c>
    </row>
    <row r="210" spans="2:10" ht="16" hidden="1" customHeight="1">
      <c r="B210" s="71">
        <v>12</v>
      </c>
      <c r="C210" s="14"/>
      <c r="D210" s="14"/>
      <c r="E210" s="18">
        <f t="shared" si="17"/>
        <v>0</v>
      </c>
    </row>
    <row r="211" spans="2:10" ht="16" hidden="1" customHeight="1">
      <c r="B211" s="71" t="s">
        <v>94</v>
      </c>
      <c r="C211" s="14"/>
      <c r="D211" s="14"/>
      <c r="E211" s="18">
        <f t="shared" si="17"/>
        <v>0</v>
      </c>
    </row>
    <row r="212" spans="2:10" ht="16" hidden="1" customHeight="1">
      <c r="B212" s="71" t="s">
        <v>7</v>
      </c>
      <c r="C212" s="63">
        <f>C211+C210+C209+C208+C207+C206+C205+C204+C203+C202+C201+C200+C199+C198</f>
        <v>0</v>
      </c>
      <c r="D212" s="63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228</v>
      </c>
    </row>
    <row r="215" spans="2:10" ht="85">
      <c r="B215" s="158" t="s">
        <v>89</v>
      </c>
      <c r="C215" s="17" t="s">
        <v>55</v>
      </c>
      <c r="D215" s="17" t="s">
        <v>56</v>
      </c>
      <c r="E215" s="63" t="s">
        <v>60</v>
      </c>
      <c r="F215" s="63" t="s">
        <v>64</v>
      </c>
      <c r="G215" s="63" t="s">
        <v>63</v>
      </c>
      <c r="H215" s="63" t="s">
        <v>65</v>
      </c>
      <c r="I215" s="63" t="s">
        <v>87</v>
      </c>
      <c r="J215" s="156" t="s">
        <v>167</v>
      </c>
    </row>
    <row r="216" spans="2:10" ht="19">
      <c r="B216" s="159"/>
      <c r="C216" s="23" t="s">
        <v>140</v>
      </c>
      <c r="D216" s="23" t="s">
        <v>141</v>
      </c>
      <c r="E216" s="23" t="s">
        <v>142</v>
      </c>
      <c r="F216" s="23" t="s">
        <v>143</v>
      </c>
      <c r="G216" s="23" t="s">
        <v>144</v>
      </c>
      <c r="H216" s="23" t="s">
        <v>145</v>
      </c>
      <c r="I216" s="23" t="s">
        <v>146</v>
      </c>
      <c r="J216" s="157"/>
    </row>
    <row r="217" spans="2:10" ht="16" hidden="1" customHeight="1">
      <c r="B217" s="71" t="s">
        <v>88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t="16" hidden="1" customHeight="1">
      <c r="B218" s="71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t="16" hidden="1" customHeight="1">
      <c r="B219" s="71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t="16" hidden="1" customHeight="1">
      <c r="B220" s="71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t="16" hidden="1" customHeight="1">
      <c r="B221" s="71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t="16" hidden="1" customHeight="1">
      <c r="B222" s="71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t="16" hidden="1" customHeight="1">
      <c r="B223" s="71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t="16" hidden="1" customHeight="1">
      <c r="B224" s="71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>
      <c r="B225" s="71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t="16" hidden="1" customHeight="1">
      <c r="B226" s="71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t="16" hidden="1" customHeight="1">
      <c r="B227" s="71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t="16" hidden="1" customHeight="1">
      <c r="B228" s="71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t="16" hidden="1" customHeight="1">
      <c r="B229" s="71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t="16" hidden="1" customHeight="1">
      <c r="B230" s="71" t="s">
        <v>94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t="16" hidden="1" customHeight="1">
      <c r="B231" s="71" t="s">
        <v>7</v>
      </c>
      <c r="C231" s="63">
        <f>C230+C229+C228+C227+C226+C225+C224+C223+C222+C221+C220+C219+C218+C217</f>
        <v>0</v>
      </c>
      <c r="D231" s="63">
        <f t="shared" ref="D231:I231" si="19">D230+D229+D228+D227+D226+D225+D224+D223+D222+D221+D220+D219+D218+D217</f>
        <v>0</v>
      </c>
      <c r="E231" s="63">
        <f t="shared" si="19"/>
        <v>0</v>
      </c>
      <c r="F231" s="63">
        <f t="shared" si="19"/>
        <v>0</v>
      </c>
      <c r="G231" s="63">
        <f t="shared" si="19"/>
        <v>0</v>
      </c>
      <c r="H231" s="63">
        <f t="shared" si="19"/>
        <v>0</v>
      </c>
      <c r="I231" s="63">
        <f t="shared" si="19"/>
        <v>0</v>
      </c>
      <c r="J231" s="18">
        <f t="shared" si="18"/>
        <v>0</v>
      </c>
    </row>
    <row r="233" spans="2:10">
      <c r="B233" s="174" t="s">
        <v>175</v>
      </c>
      <c r="C233" s="175"/>
      <c r="D233" s="32" t="s">
        <v>176</v>
      </c>
    </row>
    <row r="234" spans="2:10">
      <c r="B234" s="21" t="str">
        <f>IF(D233="","",IF(D233="English",'File Directory'!B53,IF(D233="Filipino",'File Directory'!B78,'File Directory'!B103)))</f>
        <v xml:space="preserve">Instruction: </v>
      </c>
      <c r="D234" s="13"/>
    </row>
    <row r="235" spans="2:10">
      <c r="B235" s="13"/>
      <c r="C235" s="22" t="str">
        <f>IF($D$233="","",IF($D$233="English",'File Directory'!C54,IF($D$233="Filipino",'File Directory'!C79,'File Directory'!C104)))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Directory'!C55,IF($D$233="Filipino",'File Directory'!C80,'File Directory'!C105)))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Directory'!C56,IF($D$233="Filipino",'File Directory'!C81,'File Directory'!C106)))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Directory'!C58,IF($D$233="Filipino",'File Directory'!C83,'File Directory'!C108)))</f>
        <v>*For Prospective Adviser</v>
      </c>
    </row>
    <row r="240" spans="2:10">
      <c r="C240" s="22" t="str">
        <f>IF($D$233="","",IF($D$233="English",'File Directory'!C59,IF($D$233="Filipino",'File Directory'!C84,'File Directory'!C109)))</f>
        <v>1. Review all MLESF for Accuracy/completeness</v>
      </c>
    </row>
    <row r="241" spans="3:3">
      <c r="C241" s="22" t="str">
        <f>IF($D$233="","",IF($D$233="English",'File Directory'!C60,IF($D$233="Filipino",'File Directory'!C85,'File Directory'!C110)))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Directory'!C61,IF($D$233="Filipino",'File Directory'!C86,'File Directory'!C111)))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Directory'!C63,IF($D$233="Filipino",'File Directory'!C88,'File Directory'!C113)))</f>
        <v>For Grade Level Enrollment Chair (if any)</v>
      </c>
    </row>
    <row r="245" spans="3:3">
      <c r="C245" s="22" t="str">
        <f>IF($D$233="","",IF($D$233="English",'File Directory'!C64,IF($D$233="Filipino",'File Directory'!C89,'File Directory'!C114)))</f>
        <v>1. Review all Summary Matrix submitted by advisers, check for accuracy/completeness</v>
      </c>
    </row>
    <row r="246" spans="3:3">
      <c r="C246" s="22" t="str">
        <f>IF($D$233="","",IF($D$233="English",'File Directory'!C65,IF($D$233="Filipino",'File Directory'!C90,'File Directory'!C115)))</f>
        <v xml:space="preserve">2. Prepare a Summary Matrix with totality for all items/questions of all sections </v>
      </c>
    </row>
    <row r="247" spans="3:3">
      <c r="C247" s="22" t="str">
        <f>IF($D$233="","",IF($D$233="English",'File Directory'!C66,IF($D$233="Filipino",'File Directory'!C91,'File Directory'!C116)))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Directory'!C68,IF($D$233="Filipino",'File Directory'!C93,'File Directory'!C118)))</f>
        <v>For School Enrollment Focal Person (SEFP)</v>
      </c>
    </row>
    <row r="250" spans="3:3">
      <c r="C250" s="22" t="str">
        <f>IF($D$233="","",IF($D$233="English",'File Directory'!C69,IF($D$233="Filipino",'File Directory'!C94,'File Directory'!C119)))</f>
        <v>1. Review all Grade Level Summary Matrix submitted by GLEC, check for accuracy/completeness</v>
      </c>
    </row>
    <row r="251" spans="3:3">
      <c r="C251" s="22" t="str">
        <f>IF($D$233="","",IF($D$233="English",'File Directory'!C70,IF($D$233="Filipino",'File Directory'!C95,'File Directory'!C120)))</f>
        <v>2. Prepare a Summary Matrix with totality for all items/questions of all Grade Levels</v>
      </c>
    </row>
    <row r="252" spans="3:3">
      <c r="C252" s="22" t="str">
        <f>IF($D$233="","",IF($D$233="English",'File Directory'!C71,IF($D$233="Filipino",'File Directory'!C96,'File Directory'!C121)))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Directory'!C73,IF($D$233="Filipino",'File Directory'!C98,'File Directory'!C123)))</f>
        <v>For LIS System Administrator</v>
      </c>
    </row>
    <row r="255" spans="3:3">
      <c r="C255" s="22" t="str">
        <f>IF($D$233="","",IF($D$233="English",'File Directory'!C74,IF($D$233="Filipino",'File Directory'!C99,'File Directory'!C124)))</f>
        <v>1. Review the School Level Summary Matrix  validate the correctness of enrollment count vis-a-vis the number of respondents</v>
      </c>
    </row>
    <row r="256" spans="3:3">
      <c r="C256" s="22" t="str">
        <f>IF($D$233="","",IF($D$233="English",'File Directory'!C75,IF($D$233="Filipino",'File Directory'!C100,'File Directory'!C125)))</f>
        <v>2. Login to LIS and click the QC Folder available in the Dashboard</v>
      </c>
    </row>
    <row r="257" spans="3:3">
      <c r="C257" s="22" t="str">
        <f>IF($D$233="","",IF($D$233="English",'File Directory'!C76,IF($D$233="Filipino",'File Directory'!C101,'File Directory'!C126)))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S82:S83"/>
    <mergeCell ref="D3:F3"/>
    <mergeCell ref="B4:C4"/>
    <mergeCell ref="G4:H4"/>
    <mergeCell ref="B5:C5"/>
    <mergeCell ref="E5:I5"/>
    <mergeCell ref="B27:B28"/>
    <mergeCell ref="J27:J28"/>
    <mergeCell ref="B82:B83"/>
    <mergeCell ref="B233:C233"/>
    <mergeCell ref="P101:P102"/>
    <mergeCell ref="B139:B140"/>
    <mergeCell ref="M139:M140"/>
    <mergeCell ref="B158:B159"/>
    <mergeCell ref="O158:O159"/>
    <mergeCell ref="B101:B102"/>
    <mergeCell ref="B177:B178"/>
  </mergeCells>
  <dataValidations count="1">
    <dataValidation type="list" allowBlank="1" showInputMessage="1" showErrorMessage="1" sqref="D233" xr:uid="{B4FB9E16-FF73-3249-8B6C-AC1C2ECD544D}">
      <formula1>"English,Filipino,Cebuano"</formula1>
    </dataValidation>
  </dataValidations>
  <hyperlinks>
    <hyperlink ref="J1" location="'Summary Matrix MLESF (SEFP)'!A1" tooltip="View Summary Matrix MLESF (SEFP)" display="Return to Summary Matrix MLESF (SEFP)" xr:uid="{4E9F915B-6AE2-AF47-90F9-452DD925E86C}"/>
    <hyperlink ref="K1" location="'File Directory'!A1" tooltip="Go Back to File Directory" display="Return to File Directory" xr:uid="{C0BFFEA8-75F9-DC4C-ACEB-9C5F3A9FDF7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FA4E8-67BD-C541-94F2-4B21A9FF0941}">
  <sheetPr>
    <tabColor rgb="FF92D050"/>
  </sheetPr>
  <dimension ref="B1:AJ257"/>
  <sheetViews>
    <sheetView topLeftCell="I64" zoomScaleNormal="100" workbookViewId="0">
      <selection activeCell="P112" sqref="P112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8.8320312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1.5" style="3" customWidth="1"/>
    <col min="15" max="15" width="21.83203125" style="3" customWidth="1"/>
    <col min="16" max="16" width="24.5" style="3" customWidth="1"/>
    <col min="17" max="17" width="20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8.6640625" style="3"/>
    <col min="34" max="34" width="15.83203125" style="3" customWidth="1"/>
    <col min="35" max="35" width="16.5" style="3" customWidth="1"/>
    <col min="36" max="36" width="16.33203125" style="3" customWidth="1"/>
    <col min="37" max="16384" width="8.6640625" style="3"/>
  </cols>
  <sheetData>
    <row r="1" spans="2:14" ht="37" thickBot="1">
      <c r="B1" s="15" t="s">
        <v>180</v>
      </c>
      <c r="J1" s="66" t="s">
        <v>232</v>
      </c>
      <c r="K1" s="67" t="s">
        <v>233</v>
      </c>
    </row>
    <row r="2" spans="2:14" ht="18">
      <c r="B2" s="24" t="s">
        <v>168</v>
      </c>
    </row>
    <row r="3" spans="2:14">
      <c r="B3" s="14" t="s">
        <v>90</v>
      </c>
      <c r="C3" s="16"/>
      <c r="D3" s="164"/>
      <c r="E3" s="165"/>
      <c r="F3" s="166"/>
      <c r="G3" s="14" t="s">
        <v>91</v>
      </c>
      <c r="H3" s="14"/>
      <c r="I3" s="14" t="s">
        <v>177</v>
      </c>
      <c r="J3" s="14"/>
      <c r="K3" s="14" t="s">
        <v>92</v>
      </c>
      <c r="L3" s="14"/>
      <c r="M3" s="14" t="s">
        <v>93</v>
      </c>
      <c r="N3" s="14"/>
    </row>
    <row r="4" spans="2:14" ht="17" thickBot="1">
      <c r="B4" s="167" t="s">
        <v>166</v>
      </c>
      <c r="C4" s="168"/>
      <c r="D4" s="61"/>
      <c r="E4" s="26" t="s">
        <v>148</v>
      </c>
      <c r="F4" s="27"/>
      <c r="G4" s="169" t="s">
        <v>165</v>
      </c>
      <c r="H4" s="170"/>
      <c r="I4" s="68"/>
    </row>
    <row r="5" spans="2:14" ht="16" customHeight="1">
      <c r="B5" s="167" t="s">
        <v>151</v>
      </c>
      <c r="C5" s="168"/>
      <c r="D5" s="25"/>
      <c r="E5" s="171" t="s">
        <v>169</v>
      </c>
      <c r="F5" s="172"/>
      <c r="G5" s="172"/>
      <c r="H5" s="172"/>
      <c r="I5" s="173"/>
    </row>
    <row r="6" spans="2:14" ht="17" customHeight="1" thickBot="1">
      <c r="B6" s="13"/>
      <c r="C6" s="13"/>
      <c r="D6" s="12"/>
      <c r="E6" s="29" t="s">
        <v>170</v>
      </c>
      <c r="F6" s="30"/>
      <c r="G6" s="28" t="s">
        <v>150</v>
      </c>
      <c r="H6" s="28"/>
      <c r="I6" s="31"/>
    </row>
    <row r="7" spans="2:14">
      <c r="B7" s="13"/>
      <c r="C7" s="13"/>
      <c r="D7" s="12"/>
      <c r="E7" s="5"/>
      <c r="F7" s="69"/>
    </row>
    <row r="8" spans="2:14">
      <c r="B8" s="2" t="s">
        <v>295</v>
      </c>
    </row>
    <row r="9" spans="2:14" ht="57" customHeight="1">
      <c r="B9" s="118" t="s">
        <v>89</v>
      </c>
      <c r="C9" s="64" t="s">
        <v>296</v>
      </c>
      <c r="D9" s="64" t="s">
        <v>297</v>
      </c>
      <c r="E9" s="63" t="s">
        <v>167</v>
      </c>
    </row>
    <row r="10" spans="2:14" hidden="1">
      <c r="B10" s="71" t="s">
        <v>88</v>
      </c>
      <c r="C10" s="71"/>
      <c r="D10" s="71"/>
      <c r="E10" s="71">
        <f>SUM(C10:D10)</f>
        <v>0</v>
      </c>
    </row>
    <row r="11" spans="2:14" hidden="1">
      <c r="B11" s="71">
        <v>1</v>
      </c>
      <c r="C11" s="71"/>
      <c r="D11" s="71"/>
      <c r="E11" s="71">
        <f t="shared" ref="E11:E24" si="0">SUM(C11:D11)</f>
        <v>0</v>
      </c>
    </row>
    <row r="12" spans="2:14" hidden="1">
      <c r="B12" s="71">
        <v>2</v>
      </c>
      <c r="C12" s="71"/>
      <c r="D12" s="71"/>
      <c r="E12" s="71">
        <f t="shared" si="0"/>
        <v>0</v>
      </c>
    </row>
    <row r="13" spans="2:14" hidden="1">
      <c r="B13" s="71">
        <v>3</v>
      </c>
      <c r="C13" s="71"/>
      <c r="D13" s="71"/>
      <c r="E13" s="71">
        <f t="shared" si="0"/>
        <v>0</v>
      </c>
    </row>
    <row r="14" spans="2:14" hidden="1">
      <c r="B14" s="71">
        <v>4</v>
      </c>
      <c r="C14" s="71"/>
      <c r="D14" s="71"/>
      <c r="E14" s="71">
        <f t="shared" si="0"/>
        <v>0</v>
      </c>
    </row>
    <row r="15" spans="2:14" hidden="1">
      <c r="B15" s="71">
        <v>5</v>
      </c>
      <c r="C15" s="71"/>
      <c r="D15" s="71"/>
      <c r="E15" s="71">
        <f t="shared" si="0"/>
        <v>0</v>
      </c>
    </row>
    <row r="16" spans="2:14" hidden="1">
      <c r="B16" s="71">
        <v>6</v>
      </c>
      <c r="C16" s="71"/>
      <c r="D16" s="71"/>
      <c r="E16" s="71">
        <f t="shared" si="0"/>
        <v>0</v>
      </c>
    </row>
    <row r="17" spans="2:10" hidden="1">
      <c r="B17" s="71">
        <v>7</v>
      </c>
      <c r="C17" s="71"/>
      <c r="D17" s="71"/>
      <c r="E17" s="71">
        <f t="shared" si="0"/>
        <v>0</v>
      </c>
    </row>
    <row r="18" spans="2:10" hidden="1">
      <c r="B18" s="71">
        <v>8</v>
      </c>
      <c r="C18" s="71"/>
      <c r="D18" s="71"/>
      <c r="E18" s="71">
        <f t="shared" si="0"/>
        <v>0</v>
      </c>
    </row>
    <row r="19" spans="2:10">
      <c r="B19" s="71">
        <v>9</v>
      </c>
      <c r="C19" s="71">
        <v>5</v>
      </c>
      <c r="D19" s="71">
        <v>5</v>
      </c>
      <c r="E19" s="71">
        <f t="shared" si="0"/>
        <v>10</v>
      </c>
    </row>
    <row r="20" spans="2:10" hidden="1">
      <c r="B20" s="71">
        <v>10</v>
      </c>
      <c r="C20" s="71"/>
      <c r="D20" s="71"/>
      <c r="E20" s="71">
        <f t="shared" si="0"/>
        <v>0</v>
      </c>
    </row>
    <row r="21" spans="2:10" hidden="1">
      <c r="B21" s="71">
        <v>11</v>
      </c>
      <c r="C21" s="71"/>
      <c r="D21" s="71"/>
      <c r="E21" s="71">
        <f t="shared" si="0"/>
        <v>0</v>
      </c>
    </row>
    <row r="22" spans="2:10" hidden="1">
      <c r="B22" s="71">
        <v>12</v>
      </c>
      <c r="C22" s="71"/>
      <c r="D22" s="71"/>
      <c r="E22" s="71">
        <f t="shared" si="0"/>
        <v>0</v>
      </c>
    </row>
    <row r="23" spans="2:10" hidden="1">
      <c r="B23" s="71" t="s">
        <v>94</v>
      </c>
      <c r="C23" s="71"/>
      <c r="D23" s="71"/>
      <c r="E23" s="71">
        <f t="shared" si="0"/>
        <v>0</v>
      </c>
    </row>
    <row r="24" spans="2:10" hidden="1">
      <c r="B24" s="71" t="s">
        <v>7</v>
      </c>
      <c r="C24" s="63">
        <f>C23+C22+C21+C20+C19+C18+C17+C16+C15+C14+C13+C12+C11+C10</f>
        <v>5</v>
      </c>
      <c r="D24" s="63">
        <f>D23+D22+D21+D20+D19+D18+D17+D16+D15+D14+D13+D12+D11+D10</f>
        <v>5</v>
      </c>
      <c r="E24" s="71">
        <f t="shared" si="0"/>
        <v>10</v>
      </c>
    </row>
    <row r="25" spans="2:10">
      <c r="B25" s="5"/>
    </row>
    <row r="26" spans="2:10" s="53" customFormat="1">
      <c r="B26" s="56" t="s">
        <v>323</v>
      </c>
    </row>
    <row r="27" spans="2:10" ht="77" customHeight="1">
      <c r="B27" s="162" t="s">
        <v>89</v>
      </c>
      <c r="C27" s="63" t="s">
        <v>0</v>
      </c>
      <c r="D27" s="63" t="s">
        <v>1</v>
      </c>
      <c r="E27" s="63" t="s">
        <v>2</v>
      </c>
      <c r="F27" s="63" t="s">
        <v>3</v>
      </c>
      <c r="G27" s="63" t="s">
        <v>4</v>
      </c>
      <c r="H27" s="63" t="s">
        <v>5</v>
      </c>
      <c r="I27" s="63" t="s">
        <v>6</v>
      </c>
      <c r="J27" s="156" t="s">
        <v>167</v>
      </c>
    </row>
    <row r="28" spans="2:10" ht="17.5" customHeight="1">
      <c r="B28" s="163"/>
      <c r="C28" s="23" t="s">
        <v>113</v>
      </c>
      <c r="D28" s="23" t="s">
        <v>114</v>
      </c>
      <c r="E28" s="23" t="s">
        <v>115</v>
      </c>
      <c r="F28" s="23" t="s">
        <v>116</v>
      </c>
      <c r="G28" s="23" t="s">
        <v>117</v>
      </c>
      <c r="H28" s="23" t="s">
        <v>118</v>
      </c>
      <c r="I28" s="23" t="s">
        <v>119</v>
      </c>
      <c r="J28" s="157"/>
    </row>
    <row r="29" spans="2:10" ht="18" hidden="1" customHeight="1">
      <c r="B29" s="62" t="s">
        <v>88</v>
      </c>
      <c r="C29" s="63"/>
      <c r="D29" s="63"/>
      <c r="E29" s="63"/>
      <c r="F29" s="63"/>
      <c r="G29" s="63"/>
      <c r="H29" s="63"/>
      <c r="I29" s="63"/>
      <c r="J29" s="62">
        <f>SUM(C29:I29)</f>
        <v>0</v>
      </c>
    </row>
    <row r="30" spans="2:10" ht="18" hidden="1" customHeight="1">
      <c r="B30" s="62">
        <v>1</v>
      </c>
      <c r="C30" s="63"/>
      <c r="D30" s="63"/>
      <c r="E30" s="63"/>
      <c r="F30" s="63"/>
      <c r="G30" s="63"/>
      <c r="H30" s="63"/>
      <c r="I30" s="63"/>
      <c r="J30" s="62">
        <f t="shared" ref="J30:J43" si="1">SUM(C30:I30)</f>
        <v>0</v>
      </c>
    </row>
    <row r="31" spans="2:10" ht="18" hidden="1" customHeight="1">
      <c r="B31" s="62">
        <v>2</v>
      </c>
      <c r="C31" s="63"/>
      <c r="D31" s="63"/>
      <c r="E31" s="63"/>
      <c r="F31" s="63"/>
      <c r="G31" s="63"/>
      <c r="H31" s="63"/>
      <c r="I31" s="63"/>
      <c r="J31" s="62">
        <f t="shared" si="1"/>
        <v>0</v>
      </c>
    </row>
    <row r="32" spans="2:10" ht="18" hidden="1" customHeight="1">
      <c r="B32" s="62">
        <v>3</v>
      </c>
      <c r="C32" s="63"/>
      <c r="D32" s="63"/>
      <c r="E32" s="63"/>
      <c r="F32" s="63"/>
      <c r="G32" s="63"/>
      <c r="H32" s="63"/>
      <c r="I32" s="63"/>
      <c r="J32" s="62">
        <f t="shared" si="1"/>
        <v>0</v>
      </c>
    </row>
    <row r="33" spans="2:10" ht="18" hidden="1" customHeight="1">
      <c r="B33" s="62">
        <v>4</v>
      </c>
      <c r="C33" s="63"/>
      <c r="D33" s="63"/>
      <c r="E33" s="63"/>
      <c r="F33" s="63"/>
      <c r="G33" s="63"/>
      <c r="H33" s="63"/>
      <c r="I33" s="63"/>
      <c r="J33" s="62">
        <f t="shared" si="1"/>
        <v>0</v>
      </c>
    </row>
    <row r="34" spans="2:10" ht="18" hidden="1" customHeight="1">
      <c r="B34" s="62">
        <v>5</v>
      </c>
      <c r="C34" s="63"/>
      <c r="D34" s="63"/>
      <c r="E34" s="63"/>
      <c r="F34" s="63"/>
      <c r="G34" s="63"/>
      <c r="H34" s="63"/>
      <c r="I34" s="63"/>
      <c r="J34" s="62">
        <f t="shared" si="1"/>
        <v>0</v>
      </c>
    </row>
    <row r="35" spans="2:10" ht="18" hidden="1" customHeight="1">
      <c r="B35" s="62">
        <v>6</v>
      </c>
      <c r="C35" s="63"/>
      <c r="D35" s="63"/>
      <c r="E35" s="63"/>
      <c r="F35" s="63"/>
      <c r="G35" s="63"/>
      <c r="H35" s="63"/>
      <c r="I35" s="63"/>
      <c r="J35" s="62">
        <f t="shared" si="1"/>
        <v>0</v>
      </c>
    </row>
    <row r="36" spans="2:10" ht="18" hidden="1" customHeight="1">
      <c r="B36" s="62">
        <v>7</v>
      </c>
      <c r="C36" s="63"/>
      <c r="D36" s="63"/>
      <c r="E36" s="63"/>
      <c r="F36" s="63"/>
      <c r="G36" s="63"/>
      <c r="H36" s="63"/>
      <c r="I36" s="63"/>
      <c r="J36" s="62">
        <f t="shared" si="1"/>
        <v>0</v>
      </c>
    </row>
    <row r="37" spans="2:10" ht="18" hidden="1" customHeight="1">
      <c r="B37" s="62">
        <v>8</v>
      </c>
      <c r="C37" s="63"/>
      <c r="D37" s="63"/>
      <c r="E37" s="63"/>
      <c r="F37" s="63"/>
      <c r="G37" s="63"/>
      <c r="H37" s="63"/>
      <c r="I37" s="63"/>
      <c r="J37" s="62">
        <f t="shared" si="1"/>
        <v>0</v>
      </c>
    </row>
    <row r="38" spans="2:10" ht="18" customHeight="1">
      <c r="B38" s="62">
        <v>9</v>
      </c>
      <c r="C38" s="63"/>
      <c r="D38" s="63"/>
      <c r="E38" s="63"/>
      <c r="F38" s="63"/>
      <c r="G38" s="63"/>
      <c r="H38" s="63"/>
      <c r="I38" s="63"/>
      <c r="J38" s="62">
        <f t="shared" si="1"/>
        <v>0</v>
      </c>
    </row>
    <row r="39" spans="2:10" ht="18" hidden="1" customHeight="1">
      <c r="B39" s="62">
        <v>10</v>
      </c>
      <c r="C39" s="63"/>
      <c r="D39" s="63"/>
      <c r="E39" s="63"/>
      <c r="F39" s="63"/>
      <c r="G39" s="63"/>
      <c r="H39" s="63"/>
      <c r="I39" s="63"/>
      <c r="J39" s="62">
        <f t="shared" si="1"/>
        <v>0</v>
      </c>
    </row>
    <row r="40" spans="2:10" ht="18" hidden="1" customHeight="1">
      <c r="B40" s="62">
        <v>11</v>
      </c>
      <c r="C40" s="63"/>
      <c r="D40" s="63"/>
      <c r="E40" s="63"/>
      <c r="F40" s="63"/>
      <c r="G40" s="63"/>
      <c r="H40" s="63"/>
      <c r="I40" s="63"/>
      <c r="J40" s="62">
        <f t="shared" si="1"/>
        <v>0</v>
      </c>
    </row>
    <row r="41" spans="2:10" ht="18" hidden="1" customHeight="1">
      <c r="B41" s="62">
        <v>12</v>
      </c>
      <c r="C41" s="63"/>
      <c r="D41" s="63"/>
      <c r="E41" s="63"/>
      <c r="F41" s="63"/>
      <c r="G41" s="63"/>
      <c r="H41" s="63"/>
      <c r="I41" s="63"/>
      <c r="J41" s="62">
        <f t="shared" si="1"/>
        <v>0</v>
      </c>
    </row>
    <row r="42" spans="2:10" ht="18" hidden="1" customHeight="1">
      <c r="B42" s="62" t="s">
        <v>94</v>
      </c>
      <c r="C42" s="63"/>
      <c r="D42" s="63"/>
      <c r="E42" s="63"/>
      <c r="F42" s="63"/>
      <c r="G42" s="63"/>
      <c r="H42" s="63"/>
      <c r="I42" s="63"/>
      <c r="J42" s="62">
        <f t="shared" si="1"/>
        <v>0</v>
      </c>
    </row>
    <row r="43" spans="2:10" ht="18" hidden="1" customHeight="1">
      <c r="B43" s="62" t="s">
        <v>7</v>
      </c>
      <c r="C43" s="63">
        <f>C42+C41+C40+C39+C38+C37+C36+C35+C34+C33+C32+C31+C30+C29</f>
        <v>0</v>
      </c>
      <c r="D43" s="63">
        <f t="shared" ref="D43:I43" si="2">D42+D41+D40+D39+D38+D37+D36+D35+D34+D33+D32+D31+D30+D29</f>
        <v>0</v>
      </c>
      <c r="E43" s="63">
        <f t="shared" si="2"/>
        <v>0</v>
      </c>
      <c r="F43" s="63">
        <f t="shared" si="2"/>
        <v>0</v>
      </c>
      <c r="G43" s="63">
        <f t="shared" si="2"/>
        <v>0</v>
      </c>
      <c r="H43" s="63">
        <f t="shared" si="2"/>
        <v>0</v>
      </c>
      <c r="I43" s="63">
        <f t="shared" si="2"/>
        <v>0</v>
      </c>
      <c r="J43" s="62">
        <f t="shared" si="1"/>
        <v>0</v>
      </c>
    </row>
    <row r="45" spans="2:10">
      <c r="B45" s="2" t="s">
        <v>219</v>
      </c>
    </row>
    <row r="46" spans="2:10" ht="57" customHeight="1">
      <c r="B46" s="65" t="s">
        <v>89</v>
      </c>
      <c r="C46" s="64" t="s">
        <v>8</v>
      </c>
      <c r="D46" s="64" t="s">
        <v>9</v>
      </c>
      <c r="E46" s="63" t="s">
        <v>167</v>
      </c>
    </row>
    <row r="47" spans="2:10" hidden="1">
      <c r="B47" s="62" t="s">
        <v>88</v>
      </c>
      <c r="C47" s="62"/>
      <c r="D47" s="62"/>
      <c r="E47" s="62">
        <f>SUM(C47:D47)</f>
        <v>0</v>
      </c>
    </row>
    <row r="48" spans="2:10" hidden="1">
      <c r="B48" s="62">
        <v>1</v>
      </c>
      <c r="C48" s="62"/>
      <c r="D48" s="62"/>
      <c r="E48" s="62">
        <f t="shared" ref="E48:E61" si="3">SUM(C48:D48)</f>
        <v>0</v>
      </c>
    </row>
    <row r="49" spans="2:10" hidden="1">
      <c r="B49" s="62">
        <v>2</v>
      </c>
      <c r="C49" s="62"/>
      <c r="D49" s="62"/>
      <c r="E49" s="62">
        <f t="shared" si="3"/>
        <v>0</v>
      </c>
    </row>
    <row r="50" spans="2:10" hidden="1">
      <c r="B50" s="62">
        <v>3</v>
      </c>
      <c r="C50" s="62"/>
      <c r="D50" s="62"/>
      <c r="E50" s="62">
        <f t="shared" si="3"/>
        <v>0</v>
      </c>
    </row>
    <row r="51" spans="2:10" hidden="1">
      <c r="B51" s="62">
        <v>4</v>
      </c>
      <c r="C51" s="62"/>
      <c r="D51" s="62"/>
      <c r="E51" s="62">
        <f t="shared" si="3"/>
        <v>0</v>
      </c>
    </row>
    <row r="52" spans="2:10" hidden="1">
      <c r="B52" s="62">
        <v>5</v>
      </c>
      <c r="C52" s="62"/>
      <c r="D52" s="62"/>
      <c r="E52" s="62">
        <f t="shared" si="3"/>
        <v>0</v>
      </c>
    </row>
    <row r="53" spans="2:10" hidden="1">
      <c r="B53" s="62">
        <v>6</v>
      </c>
      <c r="C53" s="62"/>
      <c r="D53" s="62"/>
      <c r="E53" s="62">
        <f t="shared" si="3"/>
        <v>0</v>
      </c>
    </row>
    <row r="54" spans="2:10" hidden="1">
      <c r="B54" s="62">
        <v>7</v>
      </c>
      <c r="C54" s="62"/>
      <c r="D54" s="62"/>
      <c r="E54" s="62">
        <f t="shared" si="3"/>
        <v>0</v>
      </c>
    </row>
    <row r="55" spans="2:10" hidden="1">
      <c r="B55" s="62">
        <v>8</v>
      </c>
      <c r="C55" s="62"/>
      <c r="D55" s="62"/>
      <c r="E55" s="62">
        <f t="shared" si="3"/>
        <v>0</v>
      </c>
    </row>
    <row r="56" spans="2:10">
      <c r="B56" s="62">
        <v>9</v>
      </c>
      <c r="C56" s="62"/>
      <c r="D56" s="62"/>
      <c r="E56" s="62">
        <f t="shared" si="3"/>
        <v>0</v>
      </c>
    </row>
    <row r="57" spans="2:10" hidden="1">
      <c r="B57" s="62">
        <v>10</v>
      </c>
      <c r="C57" s="62"/>
      <c r="D57" s="62"/>
      <c r="E57" s="62">
        <f t="shared" si="3"/>
        <v>0</v>
      </c>
    </row>
    <row r="58" spans="2:10" hidden="1">
      <c r="B58" s="62">
        <v>11</v>
      </c>
      <c r="C58" s="62"/>
      <c r="D58" s="62"/>
      <c r="E58" s="62">
        <f t="shared" si="3"/>
        <v>0</v>
      </c>
    </row>
    <row r="59" spans="2:10" hidden="1">
      <c r="B59" s="62">
        <v>12</v>
      </c>
      <c r="C59" s="62"/>
      <c r="D59" s="62"/>
      <c r="E59" s="62">
        <f t="shared" si="3"/>
        <v>0</v>
      </c>
    </row>
    <row r="60" spans="2:10" hidden="1">
      <c r="B60" s="62" t="s">
        <v>94</v>
      </c>
      <c r="C60" s="62"/>
      <c r="D60" s="62"/>
      <c r="E60" s="62">
        <f t="shared" si="3"/>
        <v>0</v>
      </c>
    </row>
    <row r="61" spans="2:10" hidden="1">
      <c r="B61" s="62" t="s">
        <v>7</v>
      </c>
      <c r="C61" s="63">
        <f>C60+C59+C58+C57+C56+C55+C54+C53+C52+C51+C50+C49+C48+C47</f>
        <v>0</v>
      </c>
      <c r="D61" s="63">
        <f>D60+D59+D58+D57+D56+D55+D54+D53+D52+D51+D50+D49+D48+D47</f>
        <v>0</v>
      </c>
      <c r="E61" s="62">
        <f t="shared" si="3"/>
        <v>0</v>
      </c>
    </row>
    <row r="62" spans="2:10">
      <c r="B62" s="5"/>
    </row>
    <row r="63" spans="2:10" s="2" customFormat="1">
      <c r="B63" s="2" t="s">
        <v>220</v>
      </c>
    </row>
    <row r="64" spans="2:10" ht="62" customHeight="1">
      <c r="B64" s="118" t="s">
        <v>89</v>
      </c>
      <c r="C64" s="92" t="s">
        <v>298</v>
      </c>
      <c r="D64" s="92" t="s">
        <v>299</v>
      </c>
      <c r="E64" s="92" t="s">
        <v>300</v>
      </c>
      <c r="F64" s="92" t="s">
        <v>301</v>
      </c>
      <c r="G64" s="92" t="s">
        <v>302</v>
      </c>
      <c r="H64" s="92" t="s">
        <v>303</v>
      </c>
      <c r="I64" s="92" t="s">
        <v>343</v>
      </c>
      <c r="J64" s="63" t="s">
        <v>167</v>
      </c>
    </row>
    <row r="65" spans="2:10" hidden="1">
      <c r="B65" s="62" t="s">
        <v>88</v>
      </c>
      <c r="C65" s="14"/>
      <c r="D65" s="14"/>
      <c r="E65" s="14"/>
      <c r="F65" s="14"/>
      <c r="G65" s="14"/>
      <c r="H65" s="14"/>
      <c r="I65" s="14"/>
      <c r="J65" s="62">
        <f>SUM(C65:I65)</f>
        <v>0</v>
      </c>
    </row>
    <row r="66" spans="2:10" hidden="1">
      <c r="B66" s="62">
        <v>1</v>
      </c>
      <c r="C66" s="14"/>
      <c r="D66" s="14"/>
      <c r="E66" s="14"/>
      <c r="F66" s="14"/>
      <c r="G66" s="14"/>
      <c r="H66" s="14"/>
      <c r="I66" s="14"/>
      <c r="J66" s="62">
        <f t="shared" ref="J66:J79" si="4">SUM(C66:I66)</f>
        <v>0</v>
      </c>
    </row>
    <row r="67" spans="2:10" hidden="1">
      <c r="B67" s="62">
        <v>2</v>
      </c>
      <c r="C67" s="14"/>
      <c r="D67" s="14"/>
      <c r="E67" s="14"/>
      <c r="F67" s="14"/>
      <c r="G67" s="14"/>
      <c r="H67" s="14"/>
      <c r="I67" s="14"/>
      <c r="J67" s="62">
        <f t="shared" si="4"/>
        <v>0</v>
      </c>
    </row>
    <row r="68" spans="2:10" hidden="1">
      <c r="B68" s="62">
        <v>3</v>
      </c>
      <c r="C68" s="14"/>
      <c r="D68" s="14"/>
      <c r="E68" s="14"/>
      <c r="F68" s="14"/>
      <c r="G68" s="14"/>
      <c r="H68" s="14"/>
      <c r="I68" s="14"/>
      <c r="J68" s="62">
        <f t="shared" si="4"/>
        <v>0</v>
      </c>
    </row>
    <row r="69" spans="2:10" hidden="1">
      <c r="B69" s="62">
        <v>4</v>
      </c>
      <c r="C69" s="14"/>
      <c r="D69" s="14"/>
      <c r="E69" s="14"/>
      <c r="F69" s="14"/>
      <c r="G69" s="14"/>
      <c r="H69" s="14"/>
      <c r="I69" s="14"/>
      <c r="J69" s="62">
        <f t="shared" si="4"/>
        <v>0</v>
      </c>
    </row>
    <row r="70" spans="2:10" hidden="1">
      <c r="B70" s="62">
        <v>5</v>
      </c>
      <c r="C70" s="14"/>
      <c r="D70" s="14"/>
      <c r="E70" s="14"/>
      <c r="F70" s="14"/>
      <c r="G70" s="14"/>
      <c r="H70" s="14"/>
      <c r="I70" s="14"/>
      <c r="J70" s="62">
        <f t="shared" si="4"/>
        <v>0</v>
      </c>
    </row>
    <row r="71" spans="2:10" hidden="1">
      <c r="B71" s="62">
        <v>6</v>
      </c>
      <c r="C71" s="14"/>
      <c r="D71" s="14"/>
      <c r="E71" s="14"/>
      <c r="F71" s="14"/>
      <c r="G71" s="14"/>
      <c r="H71" s="14"/>
      <c r="I71" s="14"/>
      <c r="J71" s="62">
        <f t="shared" si="4"/>
        <v>0</v>
      </c>
    </row>
    <row r="72" spans="2:10" hidden="1">
      <c r="B72" s="62">
        <v>7</v>
      </c>
      <c r="C72" s="14"/>
      <c r="D72" s="14"/>
      <c r="E72" s="14"/>
      <c r="F72" s="14"/>
      <c r="G72" s="14"/>
      <c r="H72" s="14"/>
      <c r="I72" s="14"/>
      <c r="J72" s="62">
        <f t="shared" si="4"/>
        <v>0</v>
      </c>
    </row>
    <row r="73" spans="2:10" hidden="1">
      <c r="B73" s="62">
        <v>8</v>
      </c>
      <c r="C73" s="14"/>
      <c r="D73" s="14"/>
      <c r="E73" s="14"/>
      <c r="F73" s="14"/>
      <c r="G73" s="14"/>
      <c r="H73" s="14"/>
      <c r="I73" s="14"/>
      <c r="J73" s="62">
        <f t="shared" si="4"/>
        <v>0</v>
      </c>
    </row>
    <row r="74" spans="2:10">
      <c r="B74" s="62">
        <v>9</v>
      </c>
      <c r="C74" s="14"/>
      <c r="D74" s="14"/>
      <c r="E74" s="14"/>
      <c r="F74" s="14"/>
      <c r="G74" s="14"/>
      <c r="H74" s="14"/>
      <c r="I74" s="14"/>
      <c r="J74" s="62">
        <f t="shared" si="4"/>
        <v>0</v>
      </c>
    </row>
    <row r="75" spans="2:10" hidden="1">
      <c r="B75" s="62">
        <v>10</v>
      </c>
      <c r="C75" s="14"/>
      <c r="D75" s="14"/>
      <c r="E75" s="14"/>
      <c r="F75" s="14"/>
      <c r="G75" s="14"/>
      <c r="H75" s="14"/>
      <c r="I75" s="14"/>
      <c r="J75" s="62">
        <f t="shared" si="4"/>
        <v>0</v>
      </c>
    </row>
    <row r="76" spans="2:10" hidden="1">
      <c r="B76" s="62">
        <v>11</v>
      </c>
      <c r="C76" s="14"/>
      <c r="D76" s="14"/>
      <c r="E76" s="14"/>
      <c r="F76" s="14"/>
      <c r="G76" s="14"/>
      <c r="H76" s="14"/>
      <c r="I76" s="14"/>
      <c r="J76" s="62">
        <f t="shared" si="4"/>
        <v>0</v>
      </c>
    </row>
    <row r="77" spans="2:10" hidden="1">
      <c r="B77" s="62">
        <v>12</v>
      </c>
      <c r="C77" s="14"/>
      <c r="D77" s="14"/>
      <c r="E77" s="14"/>
      <c r="F77" s="14"/>
      <c r="G77" s="14"/>
      <c r="H77" s="14"/>
      <c r="I77" s="14"/>
      <c r="J77" s="62">
        <f t="shared" si="4"/>
        <v>0</v>
      </c>
    </row>
    <row r="78" spans="2:10" hidden="1">
      <c r="B78" s="62" t="s">
        <v>94</v>
      </c>
      <c r="C78" s="14"/>
      <c r="D78" s="14"/>
      <c r="E78" s="14"/>
      <c r="F78" s="14"/>
      <c r="G78" s="14"/>
      <c r="H78" s="14"/>
      <c r="I78" s="14"/>
      <c r="J78" s="62">
        <f t="shared" si="4"/>
        <v>0</v>
      </c>
    </row>
    <row r="79" spans="2:10" hidden="1">
      <c r="B79" s="62" t="s">
        <v>7</v>
      </c>
      <c r="C79" s="63">
        <f>C78+C77+C76+C75+C74+C73+C72+C71+C70+C69+C68+C67+C66+C65</f>
        <v>0</v>
      </c>
      <c r="D79" s="63">
        <f t="shared" ref="D79:I79" si="5">D78+D77+D76+D75+D74+D73+D72+D71+D70+D69+D68+D67+D66+D65</f>
        <v>0</v>
      </c>
      <c r="E79" s="63">
        <f t="shared" si="5"/>
        <v>0</v>
      </c>
      <c r="F79" s="63">
        <f t="shared" si="5"/>
        <v>0</v>
      </c>
      <c r="G79" s="63">
        <f t="shared" si="5"/>
        <v>0</v>
      </c>
      <c r="H79" s="63">
        <f t="shared" si="5"/>
        <v>0</v>
      </c>
      <c r="I79" s="63">
        <f t="shared" si="5"/>
        <v>0</v>
      </c>
      <c r="J79" s="62">
        <f t="shared" si="4"/>
        <v>0</v>
      </c>
    </row>
    <row r="81" spans="2:19" s="2" customFormat="1">
      <c r="B81" s="2" t="s">
        <v>221</v>
      </c>
    </row>
    <row r="82" spans="2:19" ht="85">
      <c r="B82" s="158" t="s">
        <v>89</v>
      </c>
      <c r="C82" s="63" t="s">
        <v>10</v>
      </c>
      <c r="D82" s="63" t="s">
        <v>11</v>
      </c>
      <c r="E82" s="63" t="s">
        <v>12</v>
      </c>
      <c r="F82" s="63" t="s">
        <v>13</v>
      </c>
      <c r="G82" s="63" t="s">
        <v>16</v>
      </c>
      <c r="H82" s="63" t="s">
        <v>14</v>
      </c>
      <c r="I82" s="63" t="s">
        <v>15</v>
      </c>
      <c r="J82" s="19" t="s">
        <v>17</v>
      </c>
      <c r="K82" s="63" t="s">
        <v>18</v>
      </c>
      <c r="L82" s="63" t="s">
        <v>20</v>
      </c>
      <c r="M82" s="63" t="s">
        <v>19</v>
      </c>
      <c r="N82" s="63" t="s">
        <v>21</v>
      </c>
      <c r="O82" s="63" t="s">
        <v>22</v>
      </c>
      <c r="P82" s="63" t="s">
        <v>23</v>
      </c>
      <c r="Q82" s="63" t="s">
        <v>25</v>
      </c>
      <c r="R82" s="63" t="s">
        <v>24</v>
      </c>
      <c r="S82" s="156" t="s">
        <v>167</v>
      </c>
    </row>
    <row r="83" spans="2:19" ht="17">
      <c r="B83" s="159"/>
      <c r="C83" s="20" t="s">
        <v>95</v>
      </c>
      <c r="D83" s="20" t="s">
        <v>96</v>
      </c>
      <c r="E83" s="20" t="s">
        <v>97</v>
      </c>
      <c r="F83" s="20" t="s">
        <v>98</v>
      </c>
      <c r="G83" s="20" t="s">
        <v>99</v>
      </c>
      <c r="H83" s="20" t="s">
        <v>100</v>
      </c>
      <c r="I83" s="20" t="s">
        <v>101</v>
      </c>
      <c r="J83" s="20" t="s">
        <v>102</v>
      </c>
      <c r="K83" s="20" t="s">
        <v>103</v>
      </c>
      <c r="L83" s="20" t="s">
        <v>104</v>
      </c>
      <c r="M83" s="20" t="s">
        <v>105</v>
      </c>
      <c r="N83" s="20" t="s">
        <v>106</v>
      </c>
      <c r="O83" s="20" t="s">
        <v>107</v>
      </c>
      <c r="P83" s="20" t="s">
        <v>108</v>
      </c>
      <c r="Q83" s="20" t="s">
        <v>109</v>
      </c>
      <c r="R83" s="20" t="s">
        <v>110</v>
      </c>
      <c r="S83" s="157"/>
    </row>
    <row r="84" spans="2:19" hidden="1">
      <c r="B84" s="62" t="s">
        <v>88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62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idden="1">
      <c r="B86" s="62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idden="1">
      <c r="B87" s="62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62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62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62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idden="1">
      <c r="B91" s="62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62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>
      <c r="B93" s="62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idden="1">
      <c r="B94" s="62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62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62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62" t="s">
        <v>94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62" t="s">
        <v>7</v>
      </c>
      <c r="C98" s="63">
        <f>C97+C96+C95+C94+C93+C92+C91+C90+C89+C88+C87+C86+C85+C84</f>
        <v>0</v>
      </c>
      <c r="D98" s="63">
        <f t="shared" ref="D98:R98" si="7">D97+D96+D95+D94+D93+D92+D91+D90+D89+D88+D87+D86+D85+D84</f>
        <v>0</v>
      </c>
      <c r="E98" s="63">
        <f t="shared" si="7"/>
        <v>0</v>
      </c>
      <c r="F98" s="63">
        <f t="shared" si="7"/>
        <v>0</v>
      </c>
      <c r="G98" s="63">
        <f t="shared" si="7"/>
        <v>0</v>
      </c>
      <c r="H98" s="63">
        <f t="shared" si="7"/>
        <v>0</v>
      </c>
      <c r="I98" s="63">
        <f t="shared" si="7"/>
        <v>0</v>
      </c>
      <c r="J98" s="63">
        <f t="shared" si="7"/>
        <v>0</v>
      </c>
      <c r="K98" s="63">
        <f t="shared" si="7"/>
        <v>0</v>
      </c>
      <c r="L98" s="63">
        <f t="shared" si="7"/>
        <v>0</v>
      </c>
      <c r="M98" s="63">
        <f t="shared" si="7"/>
        <v>0</v>
      </c>
      <c r="N98" s="63">
        <f t="shared" si="7"/>
        <v>0</v>
      </c>
      <c r="O98" s="63">
        <f t="shared" si="7"/>
        <v>0</v>
      </c>
      <c r="P98" s="63">
        <f t="shared" si="7"/>
        <v>0</v>
      </c>
      <c r="Q98" s="63">
        <f t="shared" si="7"/>
        <v>0</v>
      </c>
      <c r="R98" s="63">
        <f t="shared" si="7"/>
        <v>0</v>
      </c>
      <c r="S98" s="14">
        <f t="shared" si="6"/>
        <v>0</v>
      </c>
    </row>
    <row r="100" spans="2:19" s="2" customFormat="1">
      <c r="B100" s="8" t="s">
        <v>222</v>
      </c>
    </row>
    <row r="101" spans="2:19" ht="68" customHeight="1">
      <c r="B101" s="158" t="s">
        <v>89</v>
      </c>
      <c r="C101" s="63" t="s">
        <v>26</v>
      </c>
      <c r="D101" s="63" t="s">
        <v>27</v>
      </c>
      <c r="E101" s="63" t="s">
        <v>28</v>
      </c>
      <c r="F101" s="63" t="s">
        <v>29</v>
      </c>
      <c r="G101" s="63" t="s">
        <v>30</v>
      </c>
      <c r="H101" s="63" t="s">
        <v>31</v>
      </c>
      <c r="I101" s="63" t="s">
        <v>32</v>
      </c>
      <c r="J101" s="63" t="s">
        <v>33</v>
      </c>
      <c r="K101" s="63" t="s">
        <v>34</v>
      </c>
      <c r="L101" s="63" t="s">
        <v>35</v>
      </c>
      <c r="M101" s="63" t="s">
        <v>235</v>
      </c>
      <c r="N101" s="63" t="s">
        <v>236</v>
      </c>
      <c r="O101" s="63" t="s">
        <v>24</v>
      </c>
      <c r="P101" s="156" t="s">
        <v>167</v>
      </c>
    </row>
    <row r="102" spans="2:19" ht="19">
      <c r="B102" s="159"/>
      <c r="C102" s="23" t="s">
        <v>237</v>
      </c>
      <c r="D102" s="23" t="s">
        <v>238</v>
      </c>
      <c r="E102" s="23" t="s">
        <v>239</v>
      </c>
      <c r="F102" s="23" t="s">
        <v>240</v>
      </c>
      <c r="G102" s="23" t="s">
        <v>241</v>
      </c>
      <c r="H102" s="23" t="s">
        <v>242</v>
      </c>
      <c r="I102" s="23" t="s">
        <v>243</v>
      </c>
      <c r="J102" s="23" t="s">
        <v>244</v>
      </c>
      <c r="K102" s="23" t="s">
        <v>245</v>
      </c>
      <c r="L102" s="23" t="s">
        <v>246</v>
      </c>
      <c r="M102" s="23" t="s">
        <v>247</v>
      </c>
      <c r="N102" s="23" t="s">
        <v>248</v>
      </c>
      <c r="O102" s="23" t="s">
        <v>249</v>
      </c>
      <c r="P102" s="157"/>
    </row>
    <row r="103" spans="2:19" hidden="1">
      <c r="B103" s="62" t="s">
        <v>88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14">
        <f>SUM(C103:O103)</f>
        <v>0</v>
      </c>
    </row>
    <row r="104" spans="2:19" hidden="1">
      <c r="B104" s="62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idden="1">
      <c r="B105" s="62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idden="1">
      <c r="B106" s="62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idden="1">
      <c r="B107" s="62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idden="1">
      <c r="B108" s="62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idden="1">
      <c r="B109" s="62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 hidden="1">
      <c r="B110" s="62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 hidden="1">
      <c r="B111" s="62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>
      <c r="B112" s="62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 hidden="1">
      <c r="B113" s="62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idden="1">
      <c r="B114" s="62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idden="1">
      <c r="B115" s="62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idden="1">
      <c r="B116" s="62" t="s">
        <v>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idden="1">
      <c r="B117" s="62" t="s">
        <v>7</v>
      </c>
      <c r="C117" s="63">
        <f>C116+C115+C114+C113+C112+C111+C110+C109+C108+C107+C106+C105+C104+C103</f>
        <v>0</v>
      </c>
      <c r="D117" s="63">
        <f t="shared" ref="D117:O117" si="9">D116+D115+D114+D113+D112+D111+D110+D109+D108+D107+D106+D105+D104+D103</f>
        <v>0</v>
      </c>
      <c r="E117" s="63">
        <f t="shared" si="9"/>
        <v>0</v>
      </c>
      <c r="F117" s="63">
        <f t="shared" si="9"/>
        <v>0</v>
      </c>
      <c r="G117" s="63">
        <f t="shared" si="9"/>
        <v>0</v>
      </c>
      <c r="H117" s="63">
        <f t="shared" si="9"/>
        <v>0</v>
      </c>
      <c r="I117" s="63">
        <f t="shared" si="9"/>
        <v>0</v>
      </c>
      <c r="J117" s="63">
        <f t="shared" si="9"/>
        <v>0</v>
      </c>
      <c r="K117" s="63">
        <f t="shared" si="9"/>
        <v>0</v>
      </c>
      <c r="L117" s="63">
        <f t="shared" si="9"/>
        <v>0</v>
      </c>
      <c r="M117" s="63">
        <f t="shared" si="9"/>
        <v>0</v>
      </c>
      <c r="N117" s="63">
        <f t="shared" si="9"/>
        <v>0</v>
      </c>
      <c r="O117" s="63">
        <f t="shared" si="9"/>
        <v>0</v>
      </c>
      <c r="P117" s="14">
        <f t="shared" si="8"/>
        <v>0</v>
      </c>
    </row>
    <row r="120" spans="2:16" s="2" customFormat="1">
      <c r="B120" s="9" t="s">
        <v>223</v>
      </c>
    </row>
    <row r="121" spans="2:16" ht="77.5" customHeight="1">
      <c r="B121" s="65" t="s">
        <v>89</v>
      </c>
      <c r="C121" s="64" t="s">
        <v>8</v>
      </c>
      <c r="D121" s="64" t="s">
        <v>9</v>
      </c>
      <c r="E121" s="63" t="s">
        <v>167</v>
      </c>
    </row>
    <row r="122" spans="2:16" hidden="1">
      <c r="B122" s="62" t="s">
        <v>88</v>
      </c>
      <c r="C122" s="62"/>
      <c r="D122" s="62"/>
      <c r="E122" s="62">
        <f>SUM(C122:D122)</f>
        <v>0</v>
      </c>
    </row>
    <row r="123" spans="2:16" hidden="1">
      <c r="B123" s="62">
        <v>1</v>
      </c>
      <c r="C123" s="62"/>
      <c r="D123" s="62"/>
      <c r="E123" s="62">
        <f t="shared" ref="E123:E136" si="10">SUM(C123:D123)</f>
        <v>0</v>
      </c>
    </row>
    <row r="124" spans="2:16" hidden="1">
      <c r="B124" s="62">
        <v>2</v>
      </c>
      <c r="C124" s="62"/>
      <c r="D124" s="62"/>
      <c r="E124" s="62">
        <f t="shared" si="10"/>
        <v>0</v>
      </c>
    </row>
    <row r="125" spans="2:16" hidden="1">
      <c r="B125" s="62">
        <v>3</v>
      </c>
      <c r="C125" s="62"/>
      <c r="D125" s="62"/>
      <c r="E125" s="62">
        <f t="shared" si="10"/>
        <v>0</v>
      </c>
    </row>
    <row r="126" spans="2:16" hidden="1">
      <c r="B126" s="62">
        <v>4</v>
      </c>
      <c r="C126" s="62"/>
      <c r="D126" s="62"/>
      <c r="E126" s="62">
        <f t="shared" si="10"/>
        <v>0</v>
      </c>
    </row>
    <row r="127" spans="2:16" hidden="1">
      <c r="B127" s="62">
        <v>5</v>
      </c>
      <c r="C127" s="62"/>
      <c r="D127" s="62"/>
      <c r="E127" s="62">
        <f t="shared" si="10"/>
        <v>0</v>
      </c>
    </row>
    <row r="128" spans="2:16" hidden="1">
      <c r="B128" s="62">
        <v>6</v>
      </c>
      <c r="C128" s="62"/>
      <c r="D128" s="62"/>
      <c r="E128" s="62">
        <f t="shared" si="10"/>
        <v>0</v>
      </c>
    </row>
    <row r="129" spans="2:14" hidden="1">
      <c r="B129" s="62">
        <v>7</v>
      </c>
      <c r="C129" s="62"/>
      <c r="D129" s="62"/>
      <c r="E129" s="62">
        <f t="shared" si="10"/>
        <v>0</v>
      </c>
    </row>
    <row r="130" spans="2:14" hidden="1">
      <c r="B130" s="62">
        <v>8</v>
      </c>
      <c r="C130" s="62"/>
      <c r="D130" s="62"/>
      <c r="E130" s="62">
        <f t="shared" si="10"/>
        <v>0</v>
      </c>
    </row>
    <row r="131" spans="2:14">
      <c r="B131" s="62">
        <v>9</v>
      </c>
      <c r="C131" s="62"/>
      <c r="D131" s="62"/>
      <c r="E131" s="62">
        <f t="shared" si="10"/>
        <v>0</v>
      </c>
    </row>
    <row r="132" spans="2:14" hidden="1">
      <c r="B132" s="62">
        <v>10</v>
      </c>
      <c r="C132" s="62"/>
      <c r="D132" s="62"/>
      <c r="E132" s="62">
        <f t="shared" si="10"/>
        <v>0</v>
      </c>
    </row>
    <row r="133" spans="2:14" hidden="1">
      <c r="B133" s="62">
        <v>11</v>
      </c>
      <c r="C133" s="62"/>
      <c r="D133" s="62"/>
      <c r="E133" s="62">
        <f t="shared" si="10"/>
        <v>0</v>
      </c>
    </row>
    <row r="134" spans="2:14" hidden="1">
      <c r="B134" s="62">
        <v>12</v>
      </c>
      <c r="C134" s="62"/>
      <c r="D134" s="62"/>
      <c r="E134" s="62">
        <f t="shared" si="10"/>
        <v>0</v>
      </c>
    </row>
    <row r="135" spans="2:14" hidden="1">
      <c r="B135" s="62" t="s">
        <v>94</v>
      </c>
      <c r="C135" s="62"/>
      <c r="D135" s="62"/>
      <c r="E135" s="62">
        <f t="shared" si="10"/>
        <v>0</v>
      </c>
    </row>
    <row r="136" spans="2:14" hidden="1">
      <c r="B136" s="62" t="s">
        <v>7</v>
      </c>
      <c r="C136" s="63">
        <f>C135+C134+C133+C132+C131+C130+C129+C128+C127+C126+C125+C124+C123+C122</f>
        <v>0</v>
      </c>
      <c r="D136" s="63">
        <f>D135+D134+D133+D132+D131+D130+D129+D128+D127+D126+D125+D124+D123+D122</f>
        <v>0</v>
      </c>
      <c r="E136" s="62">
        <f t="shared" si="10"/>
        <v>0</v>
      </c>
    </row>
    <row r="138" spans="2:14" s="2" customFormat="1">
      <c r="B138" s="8" t="s">
        <v>224</v>
      </c>
    </row>
    <row r="139" spans="2:14" s="6" customFormat="1" ht="108.5" customHeight="1">
      <c r="B139" s="158" t="s">
        <v>89</v>
      </c>
      <c r="C139" s="63" t="s">
        <v>36</v>
      </c>
      <c r="D139" s="63" t="s">
        <v>37</v>
      </c>
      <c r="E139" s="63" t="s">
        <v>38</v>
      </c>
      <c r="F139" s="63" t="s">
        <v>39</v>
      </c>
      <c r="G139" s="63" t="s">
        <v>40</v>
      </c>
      <c r="H139" s="63" t="s">
        <v>41</v>
      </c>
      <c r="I139" s="63" t="s">
        <v>42</v>
      </c>
      <c r="J139" s="63" t="s">
        <v>43</v>
      </c>
      <c r="K139" s="63" t="s">
        <v>44</v>
      </c>
      <c r="L139" s="63" t="s">
        <v>250</v>
      </c>
      <c r="M139" s="156" t="s">
        <v>167</v>
      </c>
      <c r="N139" s="7"/>
    </row>
    <row r="140" spans="2:14" s="6" customFormat="1" ht="19">
      <c r="B140" s="159"/>
      <c r="C140" s="23" t="s">
        <v>120</v>
      </c>
      <c r="D140" s="23" t="s">
        <v>121</v>
      </c>
      <c r="E140" s="23" t="s">
        <v>122</v>
      </c>
      <c r="F140" s="23" t="s">
        <v>123</v>
      </c>
      <c r="G140" s="23" t="s">
        <v>124</v>
      </c>
      <c r="H140" s="23" t="s">
        <v>125</v>
      </c>
      <c r="I140" s="23" t="s">
        <v>126</v>
      </c>
      <c r="J140" s="23" t="s">
        <v>127</v>
      </c>
      <c r="K140" s="23" t="s">
        <v>128</v>
      </c>
      <c r="L140" s="23" t="s">
        <v>129</v>
      </c>
      <c r="M140" s="157"/>
      <c r="N140" s="7"/>
    </row>
    <row r="141" spans="2:14" hidden="1">
      <c r="B141" s="62" t="s">
        <v>88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62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62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62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62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62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62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idden="1">
      <c r="B148" s="62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62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>
      <c r="B150" s="62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idden="1">
      <c r="B151" s="62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62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62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idden="1">
      <c r="B154" s="62" t="s">
        <v>94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62" t="s">
        <v>7</v>
      </c>
      <c r="C155" s="63">
        <f>C154+C153+C152+C151+C150+C149+C148+C147+C146+C145+C144+C143+C142+C141</f>
        <v>0</v>
      </c>
      <c r="D155" s="63">
        <f t="shared" ref="D155:L155" si="12">D154+D153+D152+D151+D150+D149+D148+D147+D146+D145+D144+D143+D142+D141</f>
        <v>0</v>
      </c>
      <c r="E155" s="63">
        <f t="shared" si="12"/>
        <v>0</v>
      </c>
      <c r="F155" s="63">
        <f t="shared" si="12"/>
        <v>0</v>
      </c>
      <c r="G155" s="63">
        <f t="shared" si="12"/>
        <v>0</v>
      </c>
      <c r="H155" s="63">
        <f t="shared" si="12"/>
        <v>0</v>
      </c>
      <c r="I155" s="63">
        <f t="shared" si="12"/>
        <v>0</v>
      </c>
      <c r="J155" s="63">
        <f t="shared" si="12"/>
        <v>0</v>
      </c>
      <c r="K155" s="63">
        <f t="shared" si="12"/>
        <v>0</v>
      </c>
      <c r="L155" s="63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225</v>
      </c>
      <c r="C157" s="10"/>
      <c r="D157" s="10"/>
      <c r="E157" s="10"/>
    </row>
    <row r="158" spans="2:15" ht="57" customHeight="1">
      <c r="B158" s="158" t="s">
        <v>89</v>
      </c>
      <c r="C158" s="63" t="s">
        <v>45</v>
      </c>
      <c r="D158" s="63" t="s">
        <v>46</v>
      </c>
      <c r="E158" s="63" t="s">
        <v>47</v>
      </c>
      <c r="F158" s="63" t="s">
        <v>50</v>
      </c>
      <c r="G158" s="63" t="s">
        <v>26</v>
      </c>
      <c r="H158" s="63" t="s">
        <v>51</v>
      </c>
      <c r="I158" s="63" t="s">
        <v>52</v>
      </c>
      <c r="J158" s="63" t="s">
        <v>53</v>
      </c>
      <c r="K158" s="63" t="s">
        <v>54</v>
      </c>
      <c r="L158" s="63" t="s">
        <v>251</v>
      </c>
      <c r="M158" s="63" t="s">
        <v>252</v>
      </c>
      <c r="N158" s="63" t="s">
        <v>229</v>
      </c>
      <c r="O158" s="156" t="s">
        <v>167</v>
      </c>
    </row>
    <row r="159" spans="2:15" ht="16" customHeight="1">
      <c r="B159" s="159"/>
      <c r="C159" s="23" t="s">
        <v>130</v>
      </c>
      <c r="D159" s="23" t="s">
        <v>131</v>
      </c>
      <c r="E159" s="23" t="s">
        <v>132</v>
      </c>
      <c r="F159" s="23" t="s">
        <v>133</v>
      </c>
      <c r="G159" s="23" t="s">
        <v>134</v>
      </c>
      <c r="H159" s="23" t="s">
        <v>135</v>
      </c>
      <c r="I159" s="23" t="s">
        <v>136</v>
      </c>
      <c r="J159" s="23" t="s">
        <v>137</v>
      </c>
      <c r="K159" s="23" t="s">
        <v>138</v>
      </c>
      <c r="L159" s="23" t="s">
        <v>139</v>
      </c>
      <c r="M159" s="23" t="s">
        <v>227</v>
      </c>
      <c r="N159" s="23" t="s">
        <v>253</v>
      </c>
      <c r="O159" s="157"/>
    </row>
    <row r="160" spans="2:15" hidden="1">
      <c r="B160" s="62" t="s">
        <v>88</v>
      </c>
      <c r="C160" s="63"/>
      <c r="D160" s="63"/>
      <c r="E160" s="63"/>
      <c r="F160" s="62"/>
      <c r="G160" s="62"/>
      <c r="H160" s="62"/>
      <c r="I160" s="62"/>
      <c r="J160" s="62"/>
      <c r="K160" s="62"/>
      <c r="L160" s="62"/>
      <c r="M160" s="62"/>
      <c r="N160" s="62"/>
      <c r="O160" s="62">
        <f>SUM(C160:N160)</f>
        <v>0</v>
      </c>
    </row>
    <row r="161" spans="2:15" hidden="1">
      <c r="B161" s="62">
        <v>1</v>
      </c>
      <c r="C161" s="63"/>
      <c r="D161" s="63"/>
      <c r="E161" s="63"/>
      <c r="F161" s="62"/>
      <c r="G161" s="62"/>
      <c r="H161" s="62"/>
      <c r="I161" s="62"/>
      <c r="J161" s="62"/>
      <c r="K161" s="62"/>
      <c r="L161" s="62"/>
      <c r="M161" s="62"/>
      <c r="N161" s="62"/>
      <c r="O161" s="62">
        <f t="shared" ref="O161:O174" si="13">SUM(C161:N161)</f>
        <v>0</v>
      </c>
    </row>
    <row r="162" spans="2:15" hidden="1">
      <c r="B162" s="62">
        <v>2</v>
      </c>
      <c r="C162" s="63"/>
      <c r="D162" s="63"/>
      <c r="E162" s="63"/>
      <c r="F162" s="62"/>
      <c r="G162" s="62"/>
      <c r="H162" s="62"/>
      <c r="I162" s="62"/>
      <c r="J162" s="62"/>
      <c r="K162" s="62"/>
      <c r="L162" s="62"/>
      <c r="M162" s="62"/>
      <c r="N162" s="62"/>
      <c r="O162" s="62">
        <f t="shared" si="13"/>
        <v>0</v>
      </c>
    </row>
    <row r="163" spans="2:15" hidden="1">
      <c r="B163" s="62">
        <v>3</v>
      </c>
      <c r="C163" s="63"/>
      <c r="D163" s="63"/>
      <c r="E163" s="63"/>
      <c r="F163" s="62"/>
      <c r="G163" s="62"/>
      <c r="H163" s="62"/>
      <c r="I163" s="62"/>
      <c r="J163" s="62"/>
      <c r="K163" s="62"/>
      <c r="L163" s="62"/>
      <c r="M163" s="62"/>
      <c r="N163" s="62"/>
      <c r="O163" s="62">
        <f t="shared" si="13"/>
        <v>0</v>
      </c>
    </row>
    <row r="164" spans="2:15" hidden="1">
      <c r="B164" s="62">
        <v>4</v>
      </c>
      <c r="C164" s="63"/>
      <c r="D164" s="63"/>
      <c r="E164" s="63"/>
      <c r="F164" s="62"/>
      <c r="G164" s="62"/>
      <c r="H164" s="62"/>
      <c r="I164" s="62"/>
      <c r="J164" s="62"/>
      <c r="K164" s="62"/>
      <c r="L164" s="62"/>
      <c r="M164" s="62"/>
      <c r="N164" s="62"/>
      <c r="O164" s="62">
        <f t="shared" si="13"/>
        <v>0</v>
      </c>
    </row>
    <row r="165" spans="2:15" hidden="1">
      <c r="B165" s="62">
        <v>5</v>
      </c>
      <c r="C165" s="63"/>
      <c r="D165" s="63"/>
      <c r="E165" s="63"/>
      <c r="F165" s="62"/>
      <c r="G165" s="62"/>
      <c r="H165" s="62"/>
      <c r="I165" s="62"/>
      <c r="J165" s="62"/>
      <c r="K165" s="62"/>
      <c r="L165" s="62"/>
      <c r="M165" s="62"/>
      <c r="N165" s="62"/>
      <c r="O165" s="62">
        <f t="shared" si="13"/>
        <v>0</v>
      </c>
    </row>
    <row r="166" spans="2:15" hidden="1">
      <c r="B166" s="62">
        <v>6</v>
      </c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>
        <f t="shared" si="13"/>
        <v>0</v>
      </c>
    </row>
    <row r="167" spans="2:15" hidden="1">
      <c r="B167" s="62">
        <v>7</v>
      </c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>
        <f t="shared" si="13"/>
        <v>0</v>
      </c>
    </row>
    <row r="168" spans="2:15" hidden="1">
      <c r="B168" s="62">
        <v>8</v>
      </c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>
        <f t="shared" si="13"/>
        <v>0</v>
      </c>
    </row>
    <row r="169" spans="2:15">
      <c r="B169" s="62">
        <v>9</v>
      </c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>
        <f t="shared" si="13"/>
        <v>0</v>
      </c>
    </row>
    <row r="170" spans="2:15" hidden="1">
      <c r="B170" s="62">
        <v>10</v>
      </c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>
        <f t="shared" si="13"/>
        <v>0</v>
      </c>
    </row>
    <row r="171" spans="2:15" hidden="1">
      <c r="B171" s="62">
        <v>11</v>
      </c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>
        <f t="shared" si="13"/>
        <v>0</v>
      </c>
    </row>
    <row r="172" spans="2:15" hidden="1">
      <c r="B172" s="62">
        <v>12</v>
      </c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>
        <f t="shared" si="13"/>
        <v>0</v>
      </c>
    </row>
    <row r="173" spans="2:15" hidden="1">
      <c r="B173" s="62" t="s">
        <v>94</v>
      </c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>
        <f t="shared" si="13"/>
        <v>0</v>
      </c>
    </row>
    <row r="174" spans="2:15" hidden="1">
      <c r="B174" s="62" t="s">
        <v>7</v>
      </c>
      <c r="C174" s="63">
        <f>SUM(C160:C173)</f>
        <v>0</v>
      </c>
      <c r="D174" s="63">
        <f t="shared" ref="D174:N174" si="14">SUM(D160:D173)</f>
        <v>0</v>
      </c>
      <c r="E174" s="63">
        <f t="shared" si="14"/>
        <v>0</v>
      </c>
      <c r="F174" s="63">
        <f t="shared" si="14"/>
        <v>0</v>
      </c>
      <c r="G174" s="63">
        <f t="shared" si="14"/>
        <v>0</v>
      </c>
      <c r="H174" s="63">
        <f t="shared" si="14"/>
        <v>0</v>
      </c>
      <c r="I174" s="63">
        <f t="shared" si="14"/>
        <v>0</v>
      </c>
      <c r="J174" s="63">
        <f t="shared" si="14"/>
        <v>0</v>
      </c>
      <c r="K174" s="63">
        <f t="shared" si="14"/>
        <v>0</v>
      </c>
      <c r="L174" s="63">
        <f t="shared" si="14"/>
        <v>0</v>
      </c>
      <c r="M174" s="63">
        <f t="shared" si="14"/>
        <v>0</v>
      </c>
      <c r="N174" s="63">
        <f t="shared" si="14"/>
        <v>0</v>
      </c>
      <c r="O174" s="62">
        <f t="shared" si="13"/>
        <v>0</v>
      </c>
    </row>
    <row r="176" spans="2:15" s="2" customFormat="1" ht="14.5" customHeight="1">
      <c r="B176" s="33" t="s">
        <v>226</v>
      </c>
      <c r="C176" s="8"/>
      <c r="D176" s="8"/>
      <c r="E176" s="8"/>
      <c r="F176" s="8"/>
      <c r="G176" s="8"/>
      <c r="H176" s="8"/>
    </row>
    <row r="177" spans="2:36" ht="240.5" customHeight="1">
      <c r="B177" s="158" t="s">
        <v>89</v>
      </c>
      <c r="C177" s="63" t="s">
        <v>57</v>
      </c>
      <c r="D177" s="63" t="s">
        <v>254</v>
      </c>
      <c r="E177" s="63" t="s">
        <v>58</v>
      </c>
      <c r="F177" s="63" t="s">
        <v>59</v>
      </c>
      <c r="G177" s="63" t="s">
        <v>61</v>
      </c>
      <c r="H177" s="63" t="s">
        <v>62</v>
      </c>
      <c r="I177" s="63" t="s">
        <v>66</v>
      </c>
      <c r="J177" s="63" t="s">
        <v>67</v>
      </c>
      <c r="K177" s="63" t="s">
        <v>68</v>
      </c>
      <c r="L177" s="63" t="s">
        <v>69</v>
      </c>
      <c r="M177" s="63" t="s">
        <v>70</v>
      </c>
      <c r="N177" s="63" t="s">
        <v>71</v>
      </c>
      <c r="O177" s="63" t="s">
        <v>72</v>
      </c>
      <c r="P177" s="63" t="s">
        <v>73</v>
      </c>
      <c r="Q177" s="63" t="s">
        <v>74</v>
      </c>
      <c r="R177" s="63" t="s">
        <v>255</v>
      </c>
      <c r="S177" s="63" t="s">
        <v>256</v>
      </c>
      <c r="T177" s="63" t="s">
        <v>257</v>
      </c>
      <c r="U177" s="63" t="s">
        <v>75</v>
      </c>
      <c r="V177" s="63" t="s">
        <v>76</v>
      </c>
      <c r="W177" s="63" t="s">
        <v>77</v>
      </c>
      <c r="X177" s="63" t="s">
        <v>258</v>
      </c>
      <c r="Y177" s="63" t="s">
        <v>78</v>
      </c>
      <c r="Z177" s="63" t="s">
        <v>80</v>
      </c>
      <c r="AA177" s="63" t="s">
        <v>83</v>
      </c>
      <c r="AB177" s="63" t="s">
        <v>84</v>
      </c>
      <c r="AC177" s="63" t="s">
        <v>79</v>
      </c>
      <c r="AD177" s="63" t="s">
        <v>81</v>
      </c>
      <c r="AE177" s="63" t="s">
        <v>259</v>
      </c>
      <c r="AF177" s="63" t="s">
        <v>82</v>
      </c>
      <c r="AG177" s="63" t="s">
        <v>85</v>
      </c>
      <c r="AH177" s="63" t="s">
        <v>260</v>
      </c>
      <c r="AI177" s="63" t="s">
        <v>261</v>
      </c>
      <c r="AJ177" s="156" t="s">
        <v>167</v>
      </c>
    </row>
    <row r="178" spans="2:36" ht="16.5" customHeight="1">
      <c r="B178" s="159"/>
      <c r="C178" s="23" t="s">
        <v>262</v>
      </c>
      <c r="D178" s="23" t="s">
        <v>263</v>
      </c>
      <c r="E178" s="23" t="s">
        <v>264</v>
      </c>
      <c r="F178" s="23" t="s">
        <v>265</v>
      </c>
      <c r="G178" s="23" t="s">
        <v>266</v>
      </c>
      <c r="H178" s="23" t="s">
        <v>267</v>
      </c>
      <c r="I178" s="23" t="s">
        <v>268</v>
      </c>
      <c r="J178" s="23" t="s">
        <v>269</v>
      </c>
      <c r="K178" s="23" t="s">
        <v>270</v>
      </c>
      <c r="L178" s="23" t="s">
        <v>271</v>
      </c>
      <c r="M178" s="23" t="s">
        <v>272</v>
      </c>
      <c r="N178" s="23" t="s">
        <v>273</v>
      </c>
      <c r="O178" s="23" t="s">
        <v>274</v>
      </c>
      <c r="P178" s="23" t="s">
        <v>275</v>
      </c>
      <c r="Q178" s="23" t="s">
        <v>276</v>
      </c>
      <c r="R178" s="23" t="s">
        <v>277</v>
      </c>
      <c r="S178" s="23" t="s">
        <v>278</v>
      </c>
      <c r="T178" s="23" t="s">
        <v>279</v>
      </c>
      <c r="U178" s="23" t="s">
        <v>280</v>
      </c>
      <c r="V178" s="23" t="s">
        <v>281</v>
      </c>
      <c r="W178" s="23" t="s">
        <v>282</v>
      </c>
      <c r="X178" s="23" t="s">
        <v>283</v>
      </c>
      <c r="Y178" s="23" t="s">
        <v>284</v>
      </c>
      <c r="Z178" s="23" t="s">
        <v>285</v>
      </c>
      <c r="AA178" s="23" t="s">
        <v>286</v>
      </c>
      <c r="AB178" s="23" t="s">
        <v>287</v>
      </c>
      <c r="AC178" s="23" t="s">
        <v>288</v>
      </c>
      <c r="AD178" s="23" t="s">
        <v>289</v>
      </c>
      <c r="AE178" s="23" t="s">
        <v>290</v>
      </c>
      <c r="AF178" s="23" t="s">
        <v>291</v>
      </c>
      <c r="AG178" s="23" t="s">
        <v>292</v>
      </c>
      <c r="AH178" s="23" t="s">
        <v>293</v>
      </c>
      <c r="AI178" s="23" t="s">
        <v>294</v>
      </c>
      <c r="AJ178" s="157"/>
    </row>
    <row r="179" spans="2:36" hidden="1">
      <c r="B179" s="62" t="s">
        <v>88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idden="1">
      <c r="B180" s="62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idden="1">
      <c r="B181" s="62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62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62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62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62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idden="1">
      <c r="B186" s="62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62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>
      <c r="B188" s="62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idden="1">
      <c r="B189" s="62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62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62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62" t="s">
        <v>94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62" t="s">
        <v>7</v>
      </c>
      <c r="C193" s="63">
        <f>C192+C191+C190+C189+C188+C187+C186+C185+C184+C183+C182+C181+C180+C179</f>
        <v>0</v>
      </c>
      <c r="D193" s="63">
        <f t="shared" ref="D193:AI193" si="16">D192+D191+D190+D189+D188+D187+D186+D185+D184+D183+D182+D181+D180+D179</f>
        <v>0</v>
      </c>
      <c r="E193" s="63">
        <f t="shared" si="16"/>
        <v>0</v>
      </c>
      <c r="F193" s="63">
        <f t="shared" si="16"/>
        <v>0</v>
      </c>
      <c r="G193" s="63">
        <f t="shared" si="16"/>
        <v>0</v>
      </c>
      <c r="H193" s="63">
        <f t="shared" si="16"/>
        <v>0</v>
      </c>
      <c r="I193" s="63">
        <f t="shared" si="16"/>
        <v>0</v>
      </c>
      <c r="J193" s="63">
        <f t="shared" si="16"/>
        <v>0</v>
      </c>
      <c r="K193" s="63">
        <f t="shared" si="16"/>
        <v>0</v>
      </c>
      <c r="L193" s="63">
        <f t="shared" si="16"/>
        <v>0</v>
      </c>
      <c r="M193" s="63">
        <f t="shared" si="16"/>
        <v>0</v>
      </c>
      <c r="N193" s="63">
        <f t="shared" si="16"/>
        <v>0</v>
      </c>
      <c r="O193" s="63">
        <f t="shared" si="16"/>
        <v>0</v>
      </c>
      <c r="P193" s="63">
        <f t="shared" si="16"/>
        <v>0</v>
      </c>
      <c r="Q193" s="63">
        <f t="shared" si="16"/>
        <v>0</v>
      </c>
      <c r="R193" s="63">
        <f t="shared" si="16"/>
        <v>0</v>
      </c>
      <c r="S193" s="63">
        <f t="shared" si="16"/>
        <v>0</v>
      </c>
      <c r="T193" s="63">
        <f t="shared" si="16"/>
        <v>0</v>
      </c>
      <c r="U193" s="63">
        <f t="shared" si="16"/>
        <v>0</v>
      </c>
      <c r="V193" s="63">
        <f t="shared" si="16"/>
        <v>0</v>
      </c>
      <c r="W193" s="63">
        <f t="shared" si="16"/>
        <v>0</v>
      </c>
      <c r="X193" s="63">
        <f t="shared" si="16"/>
        <v>0</v>
      </c>
      <c r="Y193" s="63">
        <f t="shared" si="16"/>
        <v>0</v>
      </c>
      <c r="Z193" s="63">
        <f t="shared" si="16"/>
        <v>0</v>
      </c>
      <c r="AA193" s="63">
        <f t="shared" si="16"/>
        <v>0</v>
      </c>
      <c r="AB193" s="63">
        <f t="shared" si="16"/>
        <v>0</v>
      </c>
      <c r="AC193" s="63">
        <f t="shared" si="16"/>
        <v>0</v>
      </c>
      <c r="AD193" s="63">
        <f t="shared" si="16"/>
        <v>0</v>
      </c>
      <c r="AE193" s="63">
        <f t="shared" si="16"/>
        <v>0</v>
      </c>
      <c r="AF193" s="63">
        <f t="shared" si="16"/>
        <v>0</v>
      </c>
      <c r="AG193" s="63">
        <f t="shared" si="16"/>
        <v>0</v>
      </c>
      <c r="AH193" s="63">
        <f t="shared" si="16"/>
        <v>0</v>
      </c>
      <c r="AI193" s="63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64" t="s">
        <v>89</v>
      </c>
      <c r="C197" s="64" t="s">
        <v>8</v>
      </c>
      <c r="D197" s="64" t="s">
        <v>9</v>
      </c>
      <c r="E197" s="63" t="s">
        <v>167</v>
      </c>
    </row>
    <row r="198" spans="2:36" hidden="1">
      <c r="B198" s="62" t="s">
        <v>88</v>
      </c>
      <c r="C198" s="14"/>
      <c r="D198" s="14"/>
      <c r="E198" s="18">
        <f>SUM(C198:D198)</f>
        <v>0</v>
      </c>
    </row>
    <row r="199" spans="2:36" hidden="1">
      <c r="B199" s="62">
        <v>1</v>
      </c>
      <c r="C199" s="14"/>
      <c r="D199" s="14"/>
      <c r="E199" s="18">
        <f t="shared" ref="E199:E212" si="17">SUM(C199:D199)</f>
        <v>0</v>
      </c>
    </row>
    <row r="200" spans="2:36" hidden="1">
      <c r="B200" s="62">
        <v>2</v>
      </c>
      <c r="C200" s="14"/>
      <c r="D200" s="14"/>
      <c r="E200" s="18">
        <f t="shared" si="17"/>
        <v>0</v>
      </c>
    </row>
    <row r="201" spans="2:36" hidden="1">
      <c r="B201" s="62">
        <v>3</v>
      </c>
      <c r="C201" s="14"/>
      <c r="D201" s="14"/>
      <c r="E201" s="18">
        <f t="shared" si="17"/>
        <v>0</v>
      </c>
    </row>
    <row r="202" spans="2:36" hidden="1">
      <c r="B202" s="62">
        <v>4</v>
      </c>
      <c r="C202" s="14"/>
      <c r="D202" s="14"/>
      <c r="E202" s="18">
        <f t="shared" si="17"/>
        <v>0</v>
      </c>
    </row>
    <row r="203" spans="2:36" hidden="1">
      <c r="B203" s="62">
        <v>5</v>
      </c>
      <c r="C203" s="14"/>
      <c r="D203" s="14"/>
      <c r="E203" s="18">
        <f t="shared" si="17"/>
        <v>0</v>
      </c>
    </row>
    <row r="204" spans="2:36" hidden="1">
      <c r="B204" s="62">
        <v>6</v>
      </c>
      <c r="C204" s="14"/>
      <c r="D204" s="14"/>
      <c r="E204" s="18">
        <f t="shared" si="17"/>
        <v>0</v>
      </c>
    </row>
    <row r="205" spans="2:36" hidden="1">
      <c r="B205" s="62">
        <v>7</v>
      </c>
      <c r="C205" s="14"/>
      <c r="D205" s="14"/>
      <c r="E205" s="18">
        <f t="shared" si="17"/>
        <v>0</v>
      </c>
    </row>
    <row r="206" spans="2:36" hidden="1">
      <c r="B206" s="62">
        <v>8</v>
      </c>
      <c r="C206" s="14"/>
      <c r="D206" s="14"/>
      <c r="E206" s="18">
        <f t="shared" si="17"/>
        <v>0</v>
      </c>
    </row>
    <row r="207" spans="2:36">
      <c r="B207" s="62">
        <v>9</v>
      </c>
      <c r="C207" s="14"/>
      <c r="D207" s="14"/>
      <c r="E207" s="18">
        <f t="shared" si="17"/>
        <v>0</v>
      </c>
    </row>
    <row r="208" spans="2:36" hidden="1">
      <c r="B208" s="62">
        <v>10</v>
      </c>
      <c r="C208" s="14"/>
      <c r="D208" s="14"/>
      <c r="E208" s="18">
        <f t="shared" si="17"/>
        <v>0</v>
      </c>
    </row>
    <row r="209" spans="2:10" hidden="1">
      <c r="B209" s="62">
        <v>11</v>
      </c>
      <c r="C209" s="14"/>
      <c r="D209" s="14"/>
      <c r="E209" s="18">
        <f t="shared" si="17"/>
        <v>0</v>
      </c>
    </row>
    <row r="210" spans="2:10" hidden="1">
      <c r="B210" s="62">
        <v>12</v>
      </c>
      <c r="C210" s="14"/>
      <c r="D210" s="14"/>
      <c r="E210" s="18">
        <f t="shared" si="17"/>
        <v>0</v>
      </c>
    </row>
    <row r="211" spans="2:10" hidden="1">
      <c r="B211" s="62" t="s">
        <v>94</v>
      </c>
      <c r="C211" s="14"/>
      <c r="D211" s="14"/>
      <c r="E211" s="18">
        <f t="shared" si="17"/>
        <v>0</v>
      </c>
    </row>
    <row r="212" spans="2:10" hidden="1">
      <c r="B212" s="62" t="s">
        <v>7</v>
      </c>
      <c r="C212" s="63">
        <f>C211+C210+C209+C208+C207+C206+C205+C204+C203+C202+C201+C200+C199+C198</f>
        <v>0</v>
      </c>
      <c r="D212" s="63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228</v>
      </c>
    </row>
    <row r="215" spans="2:10" ht="85">
      <c r="B215" s="158" t="s">
        <v>89</v>
      </c>
      <c r="C215" s="17" t="s">
        <v>55</v>
      </c>
      <c r="D215" s="17" t="s">
        <v>56</v>
      </c>
      <c r="E215" s="63" t="s">
        <v>60</v>
      </c>
      <c r="F215" s="63" t="s">
        <v>64</v>
      </c>
      <c r="G215" s="63" t="s">
        <v>63</v>
      </c>
      <c r="H215" s="63" t="s">
        <v>65</v>
      </c>
      <c r="I215" s="63" t="s">
        <v>87</v>
      </c>
      <c r="J215" s="156" t="s">
        <v>167</v>
      </c>
    </row>
    <row r="216" spans="2:10" ht="19">
      <c r="B216" s="159"/>
      <c r="C216" s="23" t="s">
        <v>140</v>
      </c>
      <c r="D216" s="23" t="s">
        <v>141</v>
      </c>
      <c r="E216" s="23" t="s">
        <v>142</v>
      </c>
      <c r="F216" s="23" t="s">
        <v>143</v>
      </c>
      <c r="G216" s="23" t="s">
        <v>144</v>
      </c>
      <c r="H216" s="23" t="s">
        <v>145</v>
      </c>
      <c r="I216" s="23" t="s">
        <v>146</v>
      </c>
      <c r="J216" s="157"/>
    </row>
    <row r="217" spans="2:10" hidden="1">
      <c r="B217" s="62" t="s">
        <v>88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idden="1">
      <c r="B218" s="62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idden="1">
      <c r="B219" s="62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62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62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62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62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idden="1">
      <c r="B224" s="62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62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>
      <c r="B226" s="62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idden="1">
      <c r="B227" s="62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62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62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62" t="s">
        <v>94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62" t="s">
        <v>7</v>
      </c>
      <c r="C231" s="63">
        <f>C230+C229+C228+C227+C226+C225+C224+C223+C222+C221+C220+C219+C218+C217</f>
        <v>0</v>
      </c>
      <c r="D231" s="63">
        <f t="shared" ref="D231:I231" si="19">D230+D229+D228+D227+D226+D225+D224+D223+D222+D221+D220+D219+D218+D217</f>
        <v>0</v>
      </c>
      <c r="E231" s="63">
        <f t="shared" si="19"/>
        <v>0</v>
      </c>
      <c r="F231" s="63">
        <f t="shared" si="19"/>
        <v>0</v>
      </c>
      <c r="G231" s="63">
        <f t="shared" si="19"/>
        <v>0</v>
      </c>
      <c r="H231" s="63">
        <f t="shared" si="19"/>
        <v>0</v>
      </c>
      <c r="I231" s="63">
        <f t="shared" si="19"/>
        <v>0</v>
      </c>
      <c r="J231" s="18">
        <f t="shared" si="18"/>
        <v>0</v>
      </c>
    </row>
    <row r="233" spans="2:10">
      <c r="B233" s="140" t="s">
        <v>175</v>
      </c>
      <c r="C233" s="140"/>
      <c r="D233" s="32" t="s">
        <v>176</v>
      </c>
    </row>
    <row r="234" spans="2:10">
      <c r="B234" s="21" t="str">
        <f>IF(D233="","",IF(D233="English",'File Directory'!B53,IF(D233="Filipino",'File Directory'!B78,'File Directory'!B103)))</f>
        <v xml:space="preserve">Instruction: </v>
      </c>
      <c r="D234" s="13"/>
    </row>
    <row r="235" spans="2:10">
      <c r="B235" s="13"/>
      <c r="C235" s="22" t="str">
        <f>IF($D$233="","",IF($D$233="English",'File Directory'!C54,IF($D$233="Filipino",'File Directory'!C79,'File Directory'!C104)))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Directory'!C55,IF($D$233="Filipino",'File Directory'!C80,'File Directory'!C105)))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Directory'!C56,IF($D$233="Filipino",'File Directory'!C81,'File Directory'!C106)))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Directory'!C58,IF($D$233="Filipino",'File Directory'!C83,'File Directory'!C108)))</f>
        <v>*For Prospective Adviser</v>
      </c>
    </row>
    <row r="240" spans="2:10">
      <c r="C240" s="22" t="str">
        <f>IF($D$233="","",IF($D$233="English",'File Directory'!C59,IF($D$233="Filipino",'File Directory'!C84,'File Directory'!C109)))</f>
        <v>1. Review all MLESF for Accuracy/completeness</v>
      </c>
    </row>
    <row r="241" spans="3:3">
      <c r="C241" s="22" t="str">
        <f>IF($D$233="","",IF($D$233="English",'File Directory'!C60,IF($D$233="Filipino",'File Directory'!C85,'File Directory'!C110)))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Directory'!C61,IF($D$233="Filipino",'File Directory'!C86,'File Directory'!C111)))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Directory'!C63,IF($D$233="Filipino",'File Directory'!C88,'File Directory'!C113)))</f>
        <v>For Grade Level Enrollment Chair (if any)</v>
      </c>
    </row>
    <row r="245" spans="3:3">
      <c r="C245" s="22" t="str">
        <f>IF($D$233="","",IF($D$233="English",'File Directory'!C64,IF($D$233="Filipino",'File Directory'!C89,'File Directory'!C114)))</f>
        <v>1. Review all Summary Matrix submitted by advisers, check for accuracy/completeness</v>
      </c>
    </row>
    <row r="246" spans="3:3">
      <c r="C246" s="22" t="str">
        <f>IF($D$233="","",IF($D$233="English",'File Directory'!C65,IF($D$233="Filipino",'File Directory'!C90,'File Directory'!C115)))</f>
        <v xml:space="preserve">2. Prepare a Summary Matrix with totality for all items/questions of all sections </v>
      </c>
    </row>
    <row r="247" spans="3:3">
      <c r="C247" s="22" t="str">
        <f>IF($D$233="","",IF($D$233="English",'File Directory'!C66,IF($D$233="Filipino",'File Directory'!C91,'File Directory'!C116)))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Directory'!C68,IF($D$233="Filipino",'File Directory'!C93,'File Directory'!C118)))</f>
        <v>For School Enrollment Focal Person (SEFP)</v>
      </c>
    </row>
    <row r="250" spans="3:3">
      <c r="C250" s="22" t="str">
        <f>IF($D$233="","",IF($D$233="English",'File Directory'!C69,IF($D$233="Filipino",'File Directory'!C94,'File Directory'!C119)))</f>
        <v>1. Review all Grade Level Summary Matrix submitted by GLEC, check for accuracy/completeness</v>
      </c>
    </row>
    <row r="251" spans="3:3">
      <c r="C251" s="22" t="str">
        <f>IF($D$233="","",IF($D$233="English",'File Directory'!C70,IF($D$233="Filipino",'File Directory'!C95,'File Directory'!C120)))</f>
        <v>2. Prepare a Summary Matrix with totality for all items/questions of all Grade Levels</v>
      </c>
    </row>
    <row r="252" spans="3:3">
      <c r="C252" s="22" t="str">
        <f>IF($D$233="","",IF($D$233="English",'File Directory'!C71,IF($D$233="Filipino",'File Directory'!C96,'File Directory'!C121)))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Directory'!C73,IF($D$233="Filipino",'File Directory'!C98,'File Directory'!C123)))</f>
        <v>For LIS System Administrator</v>
      </c>
    </row>
    <row r="255" spans="3:3">
      <c r="C255" s="22" t="str">
        <f>IF($D$233="","",IF($D$233="English",'File Directory'!C74,IF($D$233="Filipino",'File Directory'!C99,'File Directory'!C124)))</f>
        <v>1. Review the School Level Summary Matrix  validate the correctness of enrollment count vis-a-vis the number of respondents</v>
      </c>
    </row>
    <row r="256" spans="3:3">
      <c r="C256" s="22" t="str">
        <f>IF($D$233="","",IF($D$233="English",'File Directory'!C75,IF($D$233="Filipino",'File Directory'!C100,'File Directory'!C125)))</f>
        <v>2. Login to LIS and click the QC Folder available in the Dashboard</v>
      </c>
    </row>
    <row r="257" spans="3:3">
      <c r="C257" s="22" t="str">
        <f>IF($D$233="","",IF($D$233="English",'File Directory'!C76,IF($D$233="Filipino",'File Directory'!C101,'File Directory'!C126)))</f>
        <v>3. Input total count for each table as appeared in the Summary Matrix.  May use the assigned code as appopriate for easy reference.</v>
      </c>
    </row>
  </sheetData>
  <mergeCells count="20">
    <mergeCell ref="S82:S83"/>
    <mergeCell ref="B101:B102"/>
    <mergeCell ref="D3:F3"/>
    <mergeCell ref="B4:C4"/>
    <mergeCell ref="G4:H4"/>
    <mergeCell ref="B5:C5"/>
    <mergeCell ref="E5:I5"/>
    <mergeCell ref="P101:P102"/>
    <mergeCell ref="M139:M140"/>
    <mergeCell ref="B158:B159"/>
    <mergeCell ref="B177:B178"/>
    <mergeCell ref="AJ177:AJ178"/>
    <mergeCell ref="O158:O159"/>
    <mergeCell ref="B233:C233"/>
    <mergeCell ref="B215:B216"/>
    <mergeCell ref="J215:J216"/>
    <mergeCell ref="B139:B140"/>
    <mergeCell ref="B27:B28"/>
    <mergeCell ref="J27:J28"/>
    <mergeCell ref="B82:B83"/>
  </mergeCells>
  <dataValidations count="1">
    <dataValidation type="list" allowBlank="1" showInputMessage="1" showErrorMessage="1" sqref="D233" xr:uid="{261AE4A4-9472-8447-B6BF-51C9DD1FE987}">
      <formula1>"English,Filipino,Cebuano"</formula1>
    </dataValidation>
  </dataValidations>
  <hyperlinks>
    <hyperlink ref="K1" location="'File Directory'!A1" tooltip="Go Back to File Directory" display="Return to File Directory" xr:uid="{34443EA0-A51C-F742-B98C-708E047814D9}"/>
    <hyperlink ref="J1" location="'Summary Matrix MLESF (SEFP)'!A1" tooltip="View Summary Matrix MLESF (SEFP)" display="Return to Summary Matrix MLESF (SEFP)" xr:uid="{E083A37E-9517-0D42-8BE0-036A48FD96C6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C8DE5-9B68-E94A-9E7F-CCF17860EE5D}">
  <sheetPr>
    <tabColor rgb="FF92D050"/>
  </sheetPr>
  <dimension ref="B1:AJ257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8.8320312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1.5" style="3" customWidth="1"/>
    <col min="15" max="15" width="21.83203125" style="3" customWidth="1"/>
    <col min="16" max="16" width="24.5" style="3" customWidth="1"/>
    <col min="17" max="17" width="20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8.6640625" style="3"/>
    <col min="34" max="34" width="15.83203125" style="3" customWidth="1"/>
    <col min="35" max="35" width="16.5" style="3" customWidth="1"/>
    <col min="36" max="36" width="16.33203125" style="3" customWidth="1"/>
    <col min="37" max="16384" width="8.6640625" style="3"/>
  </cols>
  <sheetData>
    <row r="1" spans="2:14" ht="37" thickBot="1">
      <c r="B1" s="15" t="s">
        <v>180</v>
      </c>
      <c r="J1" s="66" t="s">
        <v>232</v>
      </c>
      <c r="K1" s="67" t="s">
        <v>233</v>
      </c>
    </row>
    <row r="2" spans="2:14" ht="18">
      <c r="B2" s="24" t="s">
        <v>168</v>
      </c>
    </row>
    <row r="3" spans="2:14">
      <c r="B3" s="14" t="s">
        <v>90</v>
      </c>
      <c r="C3" s="16"/>
      <c r="D3" s="164"/>
      <c r="E3" s="165"/>
      <c r="F3" s="166"/>
      <c r="G3" s="14" t="s">
        <v>91</v>
      </c>
      <c r="H3" s="14"/>
      <c r="I3" s="14" t="s">
        <v>177</v>
      </c>
      <c r="J3" s="14"/>
      <c r="K3" s="14" t="s">
        <v>92</v>
      </c>
      <c r="L3" s="14"/>
      <c r="M3" s="14" t="s">
        <v>93</v>
      </c>
      <c r="N3" s="14"/>
    </row>
    <row r="4" spans="2:14" ht="17" thickBot="1">
      <c r="B4" s="167" t="s">
        <v>166</v>
      </c>
      <c r="C4" s="168"/>
      <c r="D4" s="70"/>
      <c r="E4" s="26" t="s">
        <v>148</v>
      </c>
      <c r="F4" s="27"/>
      <c r="G4" s="169" t="s">
        <v>165</v>
      </c>
      <c r="H4" s="170"/>
      <c r="I4" s="68"/>
    </row>
    <row r="5" spans="2:14" ht="16" customHeight="1">
      <c r="B5" s="167" t="s">
        <v>151</v>
      </c>
      <c r="C5" s="168"/>
      <c r="D5" s="25"/>
      <c r="E5" s="171" t="s">
        <v>169</v>
      </c>
      <c r="F5" s="172"/>
      <c r="G5" s="172"/>
      <c r="H5" s="172"/>
      <c r="I5" s="173"/>
    </row>
    <row r="6" spans="2:14" ht="17" customHeight="1" thickBot="1">
      <c r="B6" s="13"/>
      <c r="C6" s="13"/>
      <c r="D6" s="12"/>
      <c r="E6" s="29" t="s">
        <v>170</v>
      </c>
      <c r="F6" s="30"/>
      <c r="G6" s="28" t="s">
        <v>150</v>
      </c>
      <c r="H6" s="28"/>
      <c r="I6" s="31"/>
    </row>
    <row r="7" spans="2:14">
      <c r="B7" s="13"/>
      <c r="C7" s="13"/>
      <c r="D7" s="12"/>
      <c r="E7" s="5"/>
      <c r="F7" s="69"/>
    </row>
    <row r="8" spans="2:14">
      <c r="B8" s="2" t="s">
        <v>295</v>
      </c>
    </row>
    <row r="9" spans="2:14" ht="57" customHeight="1">
      <c r="B9" s="131" t="s">
        <v>89</v>
      </c>
      <c r="C9" s="64" t="s">
        <v>296</v>
      </c>
      <c r="D9" s="64" t="s">
        <v>297</v>
      </c>
      <c r="E9" s="63" t="s">
        <v>167</v>
      </c>
    </row>
    <row r="10" spans="2:14" hidden="1">
      <c r="B10" s="71" t="s">
        <v>88</v>
      </c>
      <c r="C10" s="71"/>
      <c r="D10" s="71"/>
      <c r="E10" s="71">
        <f>SUM(C10:D10)</f>
        <v>0</v>
      </c>
    </row>
    <row r="11" spans="2:14" hidden="1">
      <c r="B11" s="71">
        <v>1</v>
      </c>
      <c r="C11" s="71"/>
      <c r="D11" s="71"/>
      <c r="E11" s="71">
        <f t="shared" ref="E11:E24" si="0">SUM(C11:D11)</f>
        <v>0</v>
      </c>
    </row>
    <row r="12" spans="2:14" hidden="1">
      <c r="B12" s="71">
        <v>2</v>
      </c>
      <c r="C12" s="71"/>
      <c r="D12" s="71"/>
      <c r="E12" s="71">
        <f t="shared" si="0"/>
        <v>0</v>
      </c>
    </row>
    <row r="13" spans="2:14" hidden="1">
      <c r="B13" s="71">
        <v>3</v>
      </c>
      <c r="C13" s="71"/>
      <c r="D13" s="71"/>
      <c r="E13" s="71">
        <f t="shared" si="0"/>
        <v>0</v>
      </c>
    </row>
    <row r="14" spans="2:14" hidden="1">
      <c r="B14" s="71">
        <v>4</v>
      </c>
      <c r="C14" s="71"/>
      <c r="D14" s="71"/>
      <c r="E14" s="71">
        <f t="shared" si="0"/>
        <v>0</v>
      </c>
    </row>
    <row r="15" spans="2:14" hidden="1">
      <c r="B15" s="71">
        <v>5</v>
      </c>
      <c r="C15" s="71"/>
      <c r="D15" s="71"/>
      <c r="E15" s="71">
        <f t="shared" si="0"/>
        <v>0</v>
      </c>
    </row>
    <row r="16" spans="2:14" hidden="1">
      <c r="B16" s="71">
        <v>6</v>
      </c>
      <c r="C16" s="71"/>
      <c r="D16" s="71"/>
      <c r="E16" s="71">
        <f t="shared" si="0"/>
        <v>0</v>
      </c>
    </row>
    <row r="17" spans="2:10" hidden="1">
      <c r="B17" s="71">
        <v>7</v>
      </c>
      <c r="C17" s="71"/>
      <c r="D17" s="71"/>
      <c r="E17" s="71">
        <f t="shared" si="0"/>
        <v>0</v>
      </c>
    </row>
    <row r="18" spans="2:10" hidden="1">
      <c r="B18" s="71">
        <v>8</v>
      </c>
      <c r="C18" s="71"/>
      <c r="D18" s="71"/>
      <c r="E18" s="71">
        <f t="shared" si="0"/>
        <v>0</v>
      </c>
    </row>
    <row r="19" spans="2:10">
      <c r="B19" s="71">
        <v>9</v>
      </c>
      <c r="C19" s="71">
        <v>5</v>
      </c>
      <c r="D19" s="71">
        <v>5</v>
      </c>
      <c r="E19" s="71">
        <f t="shared" si="0"/>
        <v>10</v>
      </c>
    </row>
    <row r="20" spans="2:10" hidden="1">
      <c r="B20" s="71">
        <v>10</v>
      </c>
      <c r="C20" s="71"/>
      <c r="D20" s="71"/>
      <c r="E20" s="71">
        <f t="shared" si="0"/>
        <v>0</v>
      </c>
    </row>
    <row r="21" spans="2:10" hidden="1">
      <c r="B21" s="71">
        <v>11</v>
      </c>
      <c r="C21" s="71"/>
      <c r="D21" s="71"/>
      <c r="E21" s="71">
        <f t="shared" si="0"/>
        <v>0</v>
      </c>
    </row>
    <row r="22" spans="2:10" hidden="1">
      <c r="B22" s="71">
        <v>12</v>
      </c>
      <c r="C22" s="71"/>
      <c r="D22" s="71"/>
      <c r="E22" s="71">
        <f t="shared" si="0"/>
        <v>0</v>
      </c>
    </row>
    <row r="23" spans="2:10" hidden="1">
      <c r="B23" s="71" t="s">
        <v>94</v>
      </c>
      <c r="C23" s="71"/>
      <c r="D23" s="71"/>
      <c r="E23" s="71">
        <f t="shared" si="0"/>
        <v>0</v>
      </c>
    </row>
    <row r="24" spans="2:10" hidden="1">
      <c r="B24" s="71" t="s">
        <v>7</v>
      </c>
      <c r="C24" s="63">
        <f>C23+C22+C21+C20+C19+C18+C17+C16+C15+C14+C13+C12+C11+C10</f>
        <v>5</v>
      </c>
      <c r="D24" s="63">
        <f>D23+D22+D21+D20+D19+D18+D17+D16+D15+D14+D13+D12+D11+D10</f>
        <v>5</v>
      </c>
      <c r="E24" s="71">
        <f t="shared" si="0"/>
        <v>10</v>
      </c>
    </row>
    <row r="25" spans="2:10">
      <c r="B25" s="5"/>
    </row>
    <row r="26" spans="2:10" s="53" customFormat="1">
      <c r="B26" s="56" t="s">
        <v>323</v>
      </c>
    </row>
    <row r="27" spans="2:10" ht="77" customHeight="1">
      <c r="B27" s="162" t="s">
        <v>89</v>
      </c>
      <c r="C27" s="63" t="s">
        <v>0</v>
      </c>
      <c r="D27" s="63" t="s">
        <v>1</v>
      </c>
      <c r="E27" s="63" t="s">
        <v>2</v>
      </c>
      <c r="F27" s="63" t="s">
        <v>3</v>
      </c>
      <c r="G27" s="63" t="s">
        <v>4</v>
      </c>
      <c r="H27" s="63" t="s">
        <v>5</v>
      </c>
      <c r="I27" s="63" t="s">
        <v>6</v>
      </c>
      <c r="J27" s="156" t="s">
        <v>167</v>
      </c>
    </row>
    <row r="28" spans="2:10" ht="17.5" customHeight="1">
      <c r="B28" s="163"/>
      <c r="C28" s="23" t="s">
        <v>113</v>
      </c>
      <c r="D28" s="23" t="s">
        <v>114</v>
      </c>
      <c r="E28" s="23" t="s">
        <v>115</v>
      </c>
      <c r="F28" s="23" t="s">
        <v>116</v>
      </c>
      <c r="G28" s="23" t="s">
        <v>117</v>
      </c>
      <c r="H28" s="23" t="s">
        <v>118</v>
      </c>
      <c r="I28" s="23" t="s">
        <v>119</v>
      </c>
      <c r="J28" s="157"/>
    </row>
    <row r="29" spans="2:10" ht="18" hidden="1" customHeight="1">
      <c r="B29" s="71" t="s">
        <v>88</v>
      </c>
      <c r="C29" s="63"/>
      <c r="D29" s="63"/>
      <c r="E29" s="63"/>
      <c r="F29" s="63"/>
      <c r="G29" s="63"/>
      <c r="H29" s="63"/>
      <c r="I29" s="63"/>
      <c r="J29" s="71">
        <f>SUM(C29:I29)</f>
        <v>0</v>
      </c>
    </row>
    <row r="30" spans="2:10" ht="18" hidden="1" customHeight="1">
      <c r="B30" s="71">
        <v>1</v>
      </c>
      <c r="C30" s="63"/>
      <c r="D30" s="63"/>
      <c r="E30" s="63"/>
      <c r="F30" s="63"/>
      <c r="G30" s="63"/>
      <c r="H30" s="63"/>
      <c r="I30" s="63"/>
      <c r="J30" s="71">
        <f t="shared" ref="J30:J43" si="1">SUM(C30:I30)</f>
        <v>0</v>
      </c>
    </row>
    <row r="31" spans="2:10" ht="18" hidden="1" customHeight="1">
      <c r="B31" s="71">
        <v>2</v>
      </c>
      <c r="C31" s="63"/>
      <c r="D31" s="63"/>
      <c r="E31" s="63"/>
      <c r="F31" s="63"/>
      <c r="G31" s="63"/>
      <c r="H31" s="63"/>
      <c r="I31" s="63"/>
      <c r="J31" s="71">
        <f t="shared" si="1"/>
        <v>0</v>
      </c>
    </row>
    <row r="32" spans="2:10" ht="18" hidden="1" customHeight="1">
      <c r="B32" s="71">
        <v>3</v>
      </c>
      <c r="C32" s="63"/>
      <c r="D32" s="63"/>
      <c r="E32" s="63"/>
      <c r="F32" s="63"/>
      <c r="G32" s="63"/>
      <c r="H32" s="63"/>
      <c r="I32" s="63"/>
      <c r="J32" s="71">
        <f t="shared" si="1"/>
        <v>0</v>
      </c>
    </row>
    <row r="33" spans="2:10" ht="18" hidden="1" customHeight="1">
      <c r="B33" s="71">
        <v>4</v>
      </c>
      <c r="C33" s="63"/>
      <c r="D33" s="63"/>
      <c r="E33" s="63"/>
      <c r="F33" s="63"/>
      <c r="G33" s="63"/>
      <c r="H33" s="63"/>
      <c r="I33" s="63"/>
      <c r="J33" s="71">
        <f t="shared" si="1"/>
        <v>0</v>
      </c>
    </row>
    <row r="34" spans="2:10" ht="18" hidden="1" customHeight="1">
      <c r="B34" s="71">
        <v>5</v>
      </c>
      <c r="C34" s="63"/>
      <c r="D34" s="63"/>
      <c r="E34" s="63"/>
      <c r="F34" s="63"/>
      <c r="G34" s="63"/>
      <c r="H34" s="63"/>
      <c r="I34" s="63"/>
      <c r="J34" s="71">
        <f t="shared" si="1"/>
        <v>0</v>
      </c>
    </row>
    <row r="35" spans="2:10" ht="18" hidden="1" customHeight="1">
      <c r="B35" s="71">
        <v>6</v>
      </c>
      <c r="C35" s="63"/>
      <c r="D35" s="63"/>
      <c r="E35" s="63"/>
      <c r="F35" s="63"/>
      <c r="G35" s="63"/>
      <c r="H35" s="63"/>
      <c r="I35" s="63"/>
      <c r="J35" s="71">
        <f t="shared" si="1"/>
        <v>0</v>
      </c>
    </row>
    <row r="36" spans="2:10" ht="18" hidden="1" customHeight="1">
      <c r="B36" s="71">
        <v>7</v>
      </c>
      <c r="C36" s="63"/>
      <c r="D36" s="63"/>
      <c r="E36" s="63"/>
      <c r="F36" s="63"/>
      <c r="G36" s="63"/>
      <c r="H36" s="63"/>
      <c r="I36" s="63"/>
      <c r="J36" s="71">
        <f t="shared" si="1"/>
        <v>0</v>
      </c>
    </row>
    <row r="37" spans="2:10" ht="18" hidden="1" customHeight="1">
      <c r="B37" s="71">
        <v>8</v>
      </c>
      <c r="C37" s="63"/>
      <c r="D37" s="63"/>
      <c r="E37" s="63"/>
      <c r="F37" s="63"/>
      <c r="G37" s="63"/>
      <c r="H37" s="63"/>
      <c r="I37" s="63"/>
      <c r="J37" s="71">
        <f t="shared" si="1"/>
        <v>0</v>
      </c>
    </row>
    <row r="38" spans="2:10" ht="18" customHeight="1">
      <c r="B38" s="71">
        <v>9</v>
      </c>
      <c r="C38" s="63"/>
      <c r="D38" s="63"/>
      <c r="E38" s="63"/>
      <c r="F38" s="63"/>
      <c r="G38" s="63"/>
      <c r="H38" s="63"/>
      <c r="I38" s="63"/>
      <c r="J38" s="71">
        <f t="shared" si="1"/>
        <v>0</v>
      </c>
    </row>
    <row r="39" spans="2:10" ht="18" hidden="1" customHeight="1">
      <c r="B39" s="71">
        <v>10</v>
      </c>
      <c r="C39" s="63"/>
      <c r="D39" s="63"/>
      <c r="E39" s="63"/>
      <c r="F39" s="63"/>
      <c r="G39" s="63"/>
      <c r="H39" s="63"/>
      <c r="I39" s="63"/>
      <c r="J39" s="71">
        <f t="shared" si="1"/>
        <v>0</v>
      </c>
    </row>
    <row r="40" spans="2:10" ht="18" hidden="1" customHeight="1">
      <c r="B40" s="71">
        <v>11</v>
      </c>
      <c r="C40" s="63"/>
      <c r="D40" s="63"/>
      <c r="E40" s="63"/>
      <c r="F40" s="63"/>
      <c r="G40" s="63"/>
      <c r="H40" s="63"/>
      <c r="I40" s="63"/>
      <c r="J40" s="71">
        <f t="shared" si="1"/>
        <v>0</v>
      </c>
    </row>
    <row r="41" spans="2:10" ht="18" hidden="1" customHeight="1">
      <c r="B41" s="71">
        <v>12</v>
      </c>
      <c r="C41" s="63"/>
      <c r="D41" s="63"/>
      <c r="E41" s="63"/>
      <c r="F41" s="63"/>
      <c r="G41" s="63"/>
      <c r="H41" s="63"/>
      <c r="I41" s="63"/>
      <c r="J41" s="71">
        <f t="shared" si="1"/>
        <v>0</v>
      </c>
    </row>
    <row r="42" spans="2:10" ht="18" hidden="1" customHeight="1">
      <c r="B42" s="71" t="s">
        <v>94</v>
      </c>
      <c r="C42" s="63"/>
      <c r="D42" s="63"/>
      <c r="E42" s="63"/>
      <c r="F42" s="63"/>
      <c r="G42" s="63"/>
      <c r="H42" s="63"/>
      <c r="I42" s="63"/>
      <c r="J42" s="71">
        <f t="shared" si="1"/>
        <v>0</v>
      </c>
    </row>
    <row r="43" spans="2:10" ht="18" hidden="1" customHeight="1">
      <c r="B43" s="71" t="s">
        <v>7</v>
      </c>
      <c r="C43" s="63">
        <f>C42+C41+C40+C39+C38+C37+C36+C35+C34+C33+C32+C31+C30+C29</f>
        <v>0</v>
      </c>
      <c r="D43" s="63">
        <f t="shared" ref="D43:I43" si="2">D42+D41+D40+D39+D38+D37+D36+D35+D34+D33+D32+D31+D30+D29</f>
        <v>0</v>
      </c>
      <c r="E43" s="63">
        <f t="shared" si="2"/>
        <v>0</v>
      </c>
      <c r="F43" s="63">
        <f t="shared" si="2"/>
        <v>0</v>
      </c>
      <c r="G43" s="63">
        <f t="shared" si="2"/>
        <v>0</v>
      </c>
      <c r="H43" s="63">
        <f t="shared" si="2"/>
        <v>0</v>
      </c>
      <c r="I43" s="63">
        <f t="shared" si="2"/>
        <v>0</v>
      </c>
      <c r="J43" s="71">
        <f t="shared" si="1"/>
        <v>0</v>
      </c>
    </row>
    <row r="45" spans="2:10">
      <c r="B45" s="2" t="s">
        <v>219</v>
      </c>
    </row>
    <row r="46" spans="2:10" ht="57" customHeight="1">
      <c r="B46" s="131" t="s">
        <v>89</v>
      </c>
      <c r="C46" s="64" t="s">
        <v>8</v>
      </c>
      <c r="D46" s="64" t="s">
        <v>9</v>
      </c>
      <c r="E46" s="63" t="s">
        <v>167</v>
      </c>
    </row>
    <row r="47" spans="2:10" hidden="1">
      <c r="B47" s="71" t="s">
        <v>88</v>
      </c>
      <c r="C47" s="71"/>
      <c r="D47" s="71"/>
      <c r="E47" s="71">
        <f>SUM(C47:D47)</f>
        <v>0</v>
      </c>
    </row>
    <row r="48" spans="2:10" hidden="1">
      <c r="B48" s="71">
        <v>1</v>
      </c>
      <c r="C48" s="71"/>
      <c r="D48" s="71"/>
      <c r="E48" s="71">
        <f t="shared" ref="E48:E61" si="3">SUM(C48:D48)</f>
        <v>0</v>
      </c>
    </row>
    <row r="49" spans="2:10" hidden="1">
      <c r="B49" s="71">
        <v>2</v>
      </c>
      <c r="C49" s="71"/>
      <c r="D49" s="71"/>
      <c r="E49" s="71">
        <f t="shared" si="3"/>
        <v>0</v>
      </c>
    </row>
    <row r="50" spans="2:10" hidden="1">
      <c r="B50" s="71">
        <v>3</v>
      </c>
      <c r="C50" s="71"/>
      <c r="D50" s="71"/>
      <c r="E50" s="71">
        <f t="shared" si="3"/>
        <v>0</v>
      </c>
    </row>
    <row r="51" spans="2:10" hidden="1">
      <c r="B51" s="71">
        <v>4</v>
      </c>
      <c r="C51" s="71"/>
      <c r="D51" s="71"/>
      <c r="E51" s="71">
        <f t="shared" si="3"/>
        <v>0</v>
      </c>
    </row>
    <row r="52" spans="2:10" hidden="1">
      <c r="B52" s="71">
        <v>5</v>
      </c>
      <c r="C52" s="71"/>
      <c r="D52" s="71"/>
      <c r="E52" s="71">
        <f t="shared" si="3"/>
        <v>0</v>
      </c>
    </row>
    <row r="53" spans="2:10" hidden="1">
      <c r="B53" s="71">
        <v>6</v>
      </c>
      <c r="C53" s="71"/>
      <c r="D53" s="71"/>
      <c r="E53" s="71">
        <f t="shared" si="3"/>
        <v>0</v>
      </c>
    </row>
    <row r="54" spans="2:10" hidden="1">
      <c r="B54" s="71">
        <v>7</v>
      </c>
      <c r="C54" s="71"/>
      <c r="D54" s="71"/>
      <c r="E54" s="71">
        <f t="shared" si="3"/>
        <v>0</v>
      </c>
    </row>
    <row r="55" spans="2:10" hidden="1">
      <c r="B55" s="71">
        <v>8</v>
      </c>
      <c r="C55" s="71"/>
      <c r="D55" s="71"/>
      <c r="E55" s="71">
        <f t="shared" si="3"/>
        <v>0</v>
      </c>
    </row>
    <row r="56" spans="2:10">
      <c r="B56" s="71">
        <v>9</v>
      </c>
      <c r="C56" s="71"/>
      <c r="D56" s="71"/>
      <c r="E56" s="71">
        <f t="shared" si="3"/>
        <v>0</v>
      </c>
    </row>
    <row r="57" spans="2:10" hidden="1">
      <c r="B57" s="71">
        <v>10</v>
      </c>
      <c r="C57" s="71"/>
      <c r="D57" s="71"/>
      <c r="E57" s="71">
        <f t="shared" si="3"/>
        <v>0</v>
      </c>
    </row>
    <row r="58" spans="2:10" hidden="1">
      <c r="B58" s="71">
        <v>11</v>
      </c>
      <c r="C58" s="71"/>
      <c r="D58" s="71"/>
      <c r="E58" s="71">
        <f t="shared" si="3"/>
        <v>0</v>
      </c>
    </row>
    <row r="59" spans="2:10" hidden="1">
      <c r="B59" s="71">
        <v>12</v>
      </c>
      <c r="C59" s="71"/>
      <c r="D59" s="71"/>
      <c r="E59" s="71">
        <f t="shared" si="3"/>
        <v>0</v>
      </c>
    </row>
    <row r="60" spans="2:10" hidden="1">
      <c r="B60" s="71" t="s">
        <v>94</v>
      </c>
      <c r="C60" s="71"/>
      <c r="D60" s="71"/>
      <c r="E60" s="71">
        <f t="shared" si="3"/>
        <v>0</v>
      </c>
    </row>
    <row r="61" spans="2:10" hidden="1">
      <c r="B61" s="71" t="s">
        <v>7</v>
      </c>
      <c r="C61" s="63">
        <f>C60+C59+C58+C57+C56+C55+C54+C53+C52+C51+C50+C49+C48+C47</f>
        <v>0</v>
      </c>
      <c r="D61" s="63">
        <f>D60+D59+D58+D57+D56+D55+D54+D53+D52+D51+D50+D49+D48+D47</f>
        <v>0</v>
      </c>
      <c r="E61" s="71">
        <f t="shared" si="3"/>
        <v>0</v>
      </c>
    </row>
    <row r="62" spans="2:10">
      <c r="B62" s="5"/>
    </row>
    <row r="63" spans="2:10" s="2" customFormat="1">
      <c r="B63" s="2" t="s">
        <v>220</v>
      </c>
    </row>
    <row r="64" spans="2:10" ht="62" customHeight="1">
      <c r="B64" s="131" t="s">
        <v>89</v>
      </c>
      <c r="C64" s="92" t="s">
        <v>298</v>
      </c>
      <c r="D64" s="92" t="s">
        <v>299</v>
      </c>
      <c r="E64" s="92" t="s">
        <v>300</v>
      </c>
      <c r="F64" s="92" t="s">
        <v>301</v>
      </c>
      <c r="G64" s="92" t="s">
        <v>302</v>
      </c>
      <c r="H64" s="92" t="s">
        <v>303</v>
      </c>
      <c r="I64" s="92" t="s">
        <v>343</v>
      </c>
      <c r="J64" s="63" t="s">
        <v>167</v>
      </c>
    </row>
    <row r="65" spans="2:10" hidden="1">
      <c r="B65" s="71" t="s">
        <v>88</v>
      </c>
      <c r="C65" s="14"/>
      <c r="D65" s="14"/>
      <c r="E65" s="14"/>
      <c r="F65" s="14"/>
      <c r="G65" s="14"/>
      <c r="H65" s="14"/>
      <c r="I65" s="14"/>
      <c r="J65" s="71">
        <f>SUM(C65:I65)</f>
        <v>0</v>
      </c>
    </row>
    <row r="66" spans="2:10" hidden="1">
      <c r="B66" s="71">
        <v>1</v>
      </c>
      <c r="C66" s="14"/>
      <c r="D66" s="14"/>
      <c r="E66" s="14"/>
      <c r="F66" s="14"/>
      <c r="G66" s="14"/>
      <c r="H66" s="14"/>
      <c r="I66" s="14"/>
      <c r="J66" s="71">
        <f t="shared" ref="J66:J79" si="4">SUM(C66:I66)</f>
        <v>0</v>
      </c>
    </row>
    <row r="67" spans="2:10" hidden="1">
      <c r="B67" s="71">
        <v>2</v>
      </c>
      <c r="C67" s="14"/>
      <c r="D67" s="14"/>
      <c r="E67" s="14"/>
      <c r="F67" s="14"/>
      <c r="G67" s="14"/>
      <c r="H67" s="14"/>
      <c r="I67" s="14"/>
      <c r="J67" s="71">
        <f t="shared" si="4"/>
        <v>0</v>
      </c>
    </row>
    <row r="68" spans="2:10" hidden="1">
      <c r="B68" s="71">
        <v>3</v>
      </c>
      <c r="C68" s="14"/>
      <c r="D68" s="14"/>
      <c r="E68" s="14"/>
      <c r="F68" s="14"/>
      <c r="G68" s="14"/>
      <c r="H68" s="14"/>
      <c r="I68" s="14"/>
      <c r="J68" s="71">
        <f t="shared" si="4"/>
        <v>0</v>
      </c>
    </row>
    <row r="69" spans="2:10" hidden="1">
      <c r="B69" s="71">
        <v>4</v>
      </c>
      <c r="C69" s="14"/>
      <c r="D69" s="14"/>
      <c r="E69" s="14"/>
      <c r="F69" s="14"/>
      <c r="G69" s="14"/>
      <c r="H69" s="14"/>
      <c r="I69" s="14"/>
      <c r="J69" s="71">
        <f t="shared" si="4"/>
        <v>0</v>
      </c>
    </row>
    <row r="70" spans="2:10" hidden="1">
      <c r="B70" s="71">
        <v>5</v>
      </c>
      <c r="C70" s="14"/>
      <c r="D70" s="14"/>
      <c r="E70" s="14"/>
      <c r="F70" s="14"/>
      <c r="G70" s="14"/>
      <c r="H70" s="14"/>
      <c r="I70" s="14"/>
      <c r="J70" s="71">
        <f t="shared" si="4"/>
        <v>0</v>
      </c>
    </row>
    <row r="71" spans="2:10" hidden="1">
      <c r="B71" s="71">
        <v>6</v>
      </c>
      <c r="C71" s="14"/>
      <c r="D71" s="14"/>
      <c r="E71" s="14"/>
      <c r="F71" s="14"/>
      <c r="G71" s="14"/>
      <c r="H71" s="14"/>
      <c r="I71" s="14"/>
      <c r="J71" s="71">
        <f t="shared" si="4"/>
        <v>0</v>
      </c>
    </row>
    <row r="72" spans="2:10" hidden="1">
      <c r="B72" s="71">
        <v>7</v>
      </c>
      <c r="C72" s="14"/>
      <c r="D72" s="14"/>
      <c r="E72" s="14"/>
      <c r="F72" s="14"/>
      <c r="G72" s="14"/>
      <c r="H72" s="14"/>
      <c r="I72" s="14"/>
      <c r="J72" s="71">
        <f t="shared" si="4"/>
        <v>0</v>
      </c>
    </row>
    <row r="73" spans="2:10" hidden="1">
      <c r="B73" s="71">
        <v>8</v>
      </c>
      <c r="C73" s="14"/>
      <c r="D73" s="14"/>
      <c r="E73" s="14"/>
      <c r="F73" s="14"/>
      <c r="G73" s="14"/>
      <c r="H73" s="14"/>
      <c r="I73" s="14"/>
      <c r="J73" s="71">
        <f t="shared" si="4"/>
        <v>0</v>
      </c>
    </row>
    <row r="74" spans="2:10">
      <c r="B74" s="71">
        <v>9</v>
      </c>
      <c r="C74" s="14"/>
      <c r="D74" s="14"/>
      <c r="E74" s="14"/>
      <c r="F74" s="14"/>
      <c r="G74" s="14"/>
      <c r="H74" s="14"/>
      <c r="I74" s="14"/>
      <c r="J74" s="71">
        <f t="shared" si="4"/>
        <v>0</v>
      </c>
    </row>
    <row r="75" spans="2:10" hidden="1">
      <c r="B75" s="71">
        <v>10</v>
      </c>
      <c r="C75" s="14"/>
      <c r="D75" s="14"/>
      <c r="E75" s="14"/>
      <c r="F75" s="14"/>
      <c r="G75" s="14"/>
      <c r="H75" s="14"/>
      <c r="I75" s="14"/>
      <c r="J75" s="71">
        <f t="shared" si="4"/>
        <v>0</v>
      </c>
    </row>
    <row r="76" spans="2:10" hidden="1">
      <c r="B76" s="71">
        <v>11</v>
      </c>
      <c r="C76" s="14"/>
      <c r="D76" s="14"/>
      <c r="E76" s="14"/>
      <c r="F76" s="14"/>
      <c r="G76" s="14"/>
      <c r="H76" s="14"/>
      <c r="I76" s="14"/>
      <c r="J76" s="71">
        <f t="shared" si="4"/>
        <v>0</v>
      </c>
    </row>
    <row r="77" spans="2:10" hidden="1">
      <c r="B77" s="71">
        <v>12</v>
      </c>
      <c r="C77" s="14"/>
      <c r="D77" s="14"/>
      <c r="E77" s="14"/>
      <c r="F77" s="14"/>
      <c r="G77" s="14"/>
      <c r="H77" s="14"/>
      <c r="I77" s="14"/>
      <c r="J77" s="71">
        <f t="shared" si="4"/>
        <v>0</v>
      </c>
    </row>
    <row r="78" spans="2:10" hidden="1">
      <c r="B78" s="71" t="s">
        <v>94</v>
      </c>
      <c r="C78" s="14"/>
      <c r="D78" s="14"/>
      <c r="E78" s="14"/>
      <c r="F78" s="14"/>
      <c r="G78" s="14"/>
      <c r="H78" s="14"/>
      <c r="I78" s="14"/>
      <c r="J78" s="71">
        <f t="shared" si="4"/>
        <v>0</v>
      </c>
    </row>
    <row r="79" spans="2:10" hidden="1">
      <c r="B79" s="71" t="s">
        <v>7</v>
      </c>
      <c r="C79" s="63">
        <f>C78+C77+C76+C75+C74+C73+C72+C71+C70+C69+C68+C67+C66+C65</f>
        <v>0</v>
      </c>
      <c r="D79" s="63">
        <f t="shared" ref="D79:I79" si="5">D78+D77+D76+D75+D74+D73+D72+D71+D70+D69+D68+D67+D66+D65</f>
        <v>0</v>
      </c>
      <c r="E79" s="63">
        <f t="shared" si="5"/>
        <v>0</v>
      </c>
      <c r="F79" s="63">
        <f t="shared" si="5"/>
        <v>0</v>
      </c>
      <c r="G79" s="63">
        <f t="shared" si="5"/>
        <v>0</v>
      </c>
      <c r="H79" s="63">
        <f t="shared" si="5"/>
        <v>0</v>
      </c>
      <c r="I79" s="63">
        <f t="shared" si="5"/>
        <v>0</v>
      </c>
      <c r="J79" s="71">
        <f t="shared" si="4"/>
        <v>0</v>
      </c>
    </row>
    <row r="81" spans="2:19" s="2" customFormat="1">
      <c r="B81" s="2" t="s">
        <v>221</v>
      </c>
    </row>
    <row r="82" spans="2:19" ht="85">
      <c r="B82" s="158" t="s">
        <v>89</v>
      </c>
      <c r="C82" s="63" t="s">
        <v>10</v>
      </c>
      <c r="D82" s="63" t="s">
        <v>11</v>
      </c>
      <c r="E82" s="63" t="s">
        <v>12</v>
      </c>
      <c r="F82" s="63" t="s">
        <v>13</v>
      </c>
      <c r="G82" s="63" t="s">
        <v>16</v>
      </c>
      <c r="H82" s="63" t="s">
        <v>14</v>
      </c>
      <c r="I82" s="63" t="s">
        <v>15</v>
      </c>
      <c r="J82" s="19" t="s">
        <v>17</v>
      </c>
      <c r="K82" s="63" t="s">
        <v>18</v>
      </c>
      <c r="L82" s="63" t="s">
        <v>20</v>
      </c>
      <c r="M82" s="63" t="s">
        <v>19</v>
      </c>
      <c r="N82" s="63" t="s">
        <v>21</v>
      </c>
      <c r="O82" s="63" t="s">
        <v>22</v>
      </c>
      <c r="P82" s="63" t="s">
        <v>23</v>
      </c>
      <c r="Q82" s="63" t="s">
        <v>25</v>
      </c>
      <c r="R82" s="63" t="s">
        <v>24</v>
      </c>
      <c r="S82" s="156" t="s">
        <v>167</v>
      </c>
    </row>
    <row r="83" spans="2:19" ht="17">
      <c r="B83" s="159"/>
      <c r="C83" s="20" t="s">
        <v>95</v>
      </c>
      <c r="D83" s="20" t="s">
        <v>96</v>
      </c>
      <c r="E83" s="20" t="s">
        <v>97</v>
      </c>
      <c r="F83" s="20" t="s">
        <v>98</v>
      </c>
      <c r="G83" s="20" t="s">
        <v>99</v>
      </c>
      <c r="H83" s="20" t="s">
        <v>100</v>
      </c>
      <c r="I83" s="20" t="s">
        <v>101</v>
      </c>
      <c r="J83" s="20" t="s">
        <v>102</v>
      </c>
      <c r="K83" s="20" t="s">
        <v>103</v>
      </c>
      <c r="L83" s="20" t="s">
        <v>104</v>
      </c>
      <c r="M83" s="20" t="s">
        <v>105</v>
      </c>
      <c r="N83" s="20" t="s">
        <v>106</v>
      </c>
      <c r="O83" s="20" t="s">
        <v>107</v>
      </c>
      <c r="P83" s="20" t="s">
        <v>108</v>
      </c>
      <c r="Q83" s="20" t="s">
        <v>109</v>
      </c>
      <c r="R83" s="20" t="s">
        <v>110</v>
      </c>
      <c r="S83" s="157"/>
    </row>
    <row r="84" spans="2:19" hidden="1">
      <c r="B84" s="71" t="s">
        <v>88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71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idden="1">
      <c r="B86" s="71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idden="1">
      <c r="B87" s="71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71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71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71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idden="1">
      <c r="B91" s="71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71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>
      <c r="B93" s="71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idden="1">
      <c r="B94" s="71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71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71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71" t="s">
        <v>94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71" t="s">
        <v>7</v>
      </c>
      <c r="C98" s="63">
        <f>C97+C96+C95+C94+C93+C92+C91+C90+C89+C88+C87+C86+C85+C84</f>
        <v>0</v>
      </c>
      <c r="D98" s="63">
        <f t="shared" ref="D98:R98" si="7">D97+D96+D95+D94+D93+D92+D91+D90+D89+D88+D87+D86+D85+D84</f>
        <v>0</v>
      </c>
      <c r="E98" s="63">
        <f t="shared" si="7"/>
        <v>0</v>
      </c>
      <c r="F98" s="63">
        <f t="shared" si="7"/>
        <v>0</v>
      </c>
      <c r="G98" s="63">
        <f t="shared" si="7"/>
        <v>0</v>
      </c>
      <c r="H98" s="63">
        <f t="shared" si="7"/>
        <v>0</v>
      </c>
      <c r="I98" s="63">
        <f t="shared" si="7"/>
        <v>0</v>
      </c>
      <c r="J98" s="63">
        <f t="shared" si="7"/>
        <v>0</v>
      </c>
      <c r="K98" s="63">
        <f t="shared" si="7"/>
        <v>0</v>
      </c>
      <c r="L98" s="63">
        <f t="shared" si="7"/>
        <v>0</v>
      </c>
      <c r="M98" s="63">
        <f t="shared" si="7"/>
        <v>0</v>
      </c>
      <c r="N98" s="63">
        <f t="shared" si="7"/>
        <v>0</v>
      </c>
      <c r="O98" s="63">
        <f t="shared" si="7"/>
        <v>0</v>
      </c>
      <c r="P98" s="63">
        <f t="shared" si="7"/>
        <v>0</v>
      </c>
      <c r="Q98" s="63">
        <f t="shared" si="7"/>
        <v>0</v>
      </c>
      <c r="R98" s="63">
        <f t="shared" si="7"/>
        <v>0</v>
      </c>
      <c r="S98" s="14">
        <f t="shared" si="6"/>
        <v>0</v>
      </c>
    </row>
    <row r="100" spans="2:19" s="2" customFormat="1">
      <c r="B100" s="8" t="s">
        <v>222</v>
      </c>
    </row>
    <row r="101" spans="2:19" ht="68" customHeight="1">
      <c r="B101" s="158" t="s">
        <v>89</v>
      </c>
      <c r="C101" s="63" t="s">
        <v>26</v>
      </c>
      <c r="D101" s="63" t="s">
        <v>27</v>
      </c>
      <c r="E101" s="63" t="s">
        <v>28</v>
      </c>
      <c r="F101" s="63" t="s">
        <v>29</v>
      </c>
      <c r="G101" s="63" t="s">
        <v>30</v>
      </c>
      <c r="H101" s="63" t="s">
        <v>31</v>
      </c>
      <c r="I101" s="63" t="s">
        <v>32</v>
      </c>
      <c r="J101" s="63" t="s">
        <v>33</v>
      </c>
      <c r="K101" s="63" t="s">
        <v>34</v>
      </c>
      <c r="L101" s="63" t="s">
        <v>35</v>
      </c>
      <c r="M101" s="63" t="s">
        <v>235</v>
      </c>
      <c r="N101" s="63" t="s">
        <v>236</v>
      </c>
      <c r="O101" s="63" t="s">
        <v>24</v>
      </c>
      <c r="P101" s="156" t="s">
        <v>167</v>
      </c>
    </row>
    <row r="102" spans="2:19" ht="19">
      <c r="B102" s="159"/>
      <c r="C102" s="23" t="s">
        <v>237</v>
      </c>
      <c r="D102" s="23" t="s">
        <v>238</v>
      </c>
      <c r="E102" s="23" t="s">
        <v>239</v>
      </c>
      <c r="F102" s="23" t="s">
        <v>240</v>
      </c>
      <c r="G102" s="23" t="s">
        <v>241</v>
      </c>
      <c r="H102" s="23" t="s">
        <v>242</v>
      </c>
      <c r="I102" s="23" t="s">
        <v>243</v>
      </c>
      <c r="J102" s="23" t="s">
        <v>244</v>
      </c>
      <c r="K102" s="23" t="s">
        <v>245</v>
      </c>
      <c r="L102" s="23" t="s">
        <v>246</v>
      </c>
      <c r="M102" s="23" t="s">
        <v>247</v>
      </c>
      <c r="N102" s="23" t="s">
        <v>248</v>
      </c>
      <c r="O102" s="23" t="s">
        <v>249</v>
      </c>
      <c r="P102" s="157"/>
    </row>
    <row r="103" spans="2:19" hidden="1">
      <c r="B103" s="71" t="s">
        <v>88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14">
        <f>SUM(C103:O103)</f>
        <v>0</v>
      </c>
    </row>
    <row r="104" spans="2:19" hidden="1">
      <c r="B104" s="71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idden="1">
      <c r="B105" s="71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idden="1">
      <c r="B106" s="71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idden="1">
      <c r="B107" s="71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idden="1">
      <c r="B108" s="71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idden="1">
      <c r="B109" s="71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 hidden="1">
      <c r="B110" s="71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 hidden="1">
      <c r="B111" s="71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>
      <c r="B112" s="71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 hidden="1">
      <c r="B113" s="71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idden="1">
      <c r="B114" s="71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idden="1">
      <c r="B115" s="71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idden="1">
      <c r="B116" s="71" t="s">
        <v>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idden="1">
      <c r="B117" s="71" t="s">
        <v>7</v>
      </c>
      <c r="C117" s="63">
        <f>C116+C115+C114+C113+C112+C111+C110+C109+C108+C107+C106+C105+C104+C103</f>
        <v>0</v>
      </c>
      <c r="D117" s="63">
        <f t="shared" ref="D117:O117" si="9">D116+D115+D114+D113+D112+D111+D110+D109+D108+D107+D106+D105+D104+D103</f>
        <v>0</v>
      </c>
      <c r="E117" s="63">
        <f t="shared" si="9"/>
        <v>0</v>
      </c>
      <c r="F117" s="63">
        <f t="shared" si="9"/>
        <v>0</v>
      </c>
      <c r="G117" s="63">
        <f t="shared" si="9"/>
        <v>0</v>
      </c>
      <c r="H117" s="63">
        <f t="shared" si="9"/>
        <v>0</v>
      </c>
      <c r="I117" s="63">
        <f t="shared" si="9"/>
        <v>0</v>
      </c>
      <c r="J117" s="63">
        <f t="shared" si="9"/>
        <v>0</v>
      </c>
      <c r="K117" s="63">
        <f t="shared" si="9"/>
        <v>0</v>
      </c>
      <c r="L117" s="63">
        <f t="shared" si="9"/>
        <v>0</v>
      </c>
      <c r="M117" s="63">
        <f t="shared" si="9"/>
        <v>0</v>
      </c>
      <c r="N117" s="63">
        <f t="shared" si="9"/>
        <v>0</v>
      </c>
      <c r="O117" s="63">
        <f t="shared" si="9"/>
        <v>0</v>
      </c>
      <c r="P117" s="14">
        <f t="shared" si="8"/>
        <v>0</v>
      </c>
    </row>
    <row r="120" spans="2:16" s="2" customFormat="1">
      <c r="B120" s="9" t="s">
        <v>223</v>
      </c>
    </row>
    <row r="121" spans="2:16" ht="77.5" customHeight="1">
      <c r="B121" s="131" t="s">
        <v>89</v>
      </c>
      <c r="C121" s="64" t="s">
        <v>8</v>
      </c>
      <c r="D121" s="64" t="s">
        <v>9</v>
      </c>
      <c r="E121" s="63" t="s">
        <v>167</v>
      </c>
    </row>
    <row r="122" spans="2:16" hidden="1">
      <c r="B122" s="71" t="s">
        <v>88</v>
      </c>
      <c r="C122" s="71"/>
      <c r="D122" s="71"/>
      <c r="E122" s="71">
        <f>SUM(C122:D122)</f>
        <v>0</v>
      </c>
    </row>
    <row r="123" spans="2:16" hidden="1">
      <c r="B123" s="71">
        <v>1</v>
      </c>
      <c r="C123" s="71"/>
      <c r="D123" s="71"/>
      <c r="E123" s="71">
        <f t="shared" ref="E123:E136" si="10">SUM(C123:D123)</f>
        <v>0</v>
      </c>
    </row>
    <row r="124" spans="2:16" hidden="1">
      <c r="B124" s="71">
        <v>2</v>
      </c>
      <c r="C124" s="71"/>
      <c r="D124" s="71"/>
      <c r="E124" s="71">
        <f t="shared" si="10"/>
        <v>0</v>
      </c>
    </row>
    <row r="125" spans="2:16" hidden="1">
      <c r="B125" s="71">
        <v>3</v>
      </c>
      <c r="C125" s="71"/>
      <c r="D125" s="71"/>
      <c r="E125" s="71">
        <f t="shared" si="10"/>
        <v>0</v>
      </c>
    </row>
    <row r="126" spans="2:16" hidden="1">
      <c r="B126" s="71">
        <v>4</v>
      </c>
      <c r="C126" s="71"/>
      <c r="D126" s="71"/>
      <c r="E126" s="71">
        <f t="shared" si="10"/>
        <v>0</v>
      </c>
    </row>
    <row r="127" spans="2:16" hidden="1">
      <c r="B127" s="71">
        <v>5</v>
      </c>
      <c r="C127" s="71"/>
      <c r="D127" s="71"/>
      <c r="E127" s="71">
        <f t="shared" si="10"/>
        <v>0</v>
      </c>
    </row>
    <row r="128" spans="2:16" hidden="1">
      <c r="B128" s="71">
        <v>6</v>
      </c>
      <c r="C128" s="71"/>
      <c r="D128" s="71"/>
      <c r="E128" s="71">
        <f t="shared" si="10"/>
        <v>0</v>
      </c>
    </row>
    <row r="129" spans="2:14" hidden="1">
      <c r="B129" s="71">
        <v>7</v>
      </c>
      <c r="C129" s="71"/>
      <c r="D129" s="71"/>
      <c r="E129" s="71">
        <f t="shared" si="10"/>
        <v>0</v>
      </c>
    </row>
    <row r="130" spans="2:14" hidden="1">
      <c r="B130" s="71">
        <v>8</v>
      </c>
      <c r="C130" s="71"/>
      <c r="D130" s="71"/>
      <c r="E130" s="71">
        <f t="shared" si="10"/>
        <v>0</v>
      </c>
    </row>
    <row r="131" spans="2:14">
      <c r="B131" s="71">
        <v>9</v>
      </c>
      <c r="C131" s="71"/>
      <c r="D131" s="71"/>
      <c r="E131" s="71">
        <f t="shared" si="10"/>
        <v>0</v>
      </c>
    </row>
    <row r="132" spans="2:14" hidden="1">
      <c r="B132" s="71">
        <v>10</v>
      </c>
      <c r="C132" s="71"/>
      <c r="D132" s="71"/>
      <c r="E132" s="71">
        <f t="shared" si="10"/>
        <v>0</v>
      </c>
    </row>
    <row r="133" spans="2:14" hidden="1">
      <c r="B133" s="71">
        <v>11</v>
      </c>
      <c r="C133" s="71"/>
      <c r="D133" s="71"/>
      <c r="E133" s="71">
        <f t="shared" si="10"/>
        <v>0</v>
      </c>
    </row>
    <row r="134" spans="2:14" hidden="1">
      <c r="B134" s="71">
        <v>12</v>
      </c>
      <c r="C134" s="71"/>
      <c r="D134" s="71"/>
      <c r="E134" s="71">
        <f t="shared" si="10"/>
        <v>0</v>
      </c>
    </row>
    <row r="135" spans="2:14" hidden="1">
      <c r="B135" s="71" t="s">
        <v>94</v>
      </c>
      <c r="C135" s="71"/>
      <c r="D135" s="71"/>
      <c r="E135" s="71">
        <f t="shared" si="10"/>
        <v>0</v>
      </c>
    </row>
    <row r="136" spans="2:14" hidden="1">
      <c r="B136" s="71" t="s">
        <v>7</v>
      </c>
      <c r="C136" s="63">
        <f>C135+C134+C133+C132+C131+C130+C129+C128+C127+C126+C125+C124+C123+C122</f>
        <v>0</v>
      </c>
      <c r="D136" s="63">
        <f>D135+D134+D133+D132+D131+D130+D129+D128+D127+D126+D125+D124+D123+D122</f>
        <v>0</v>
      </c>
      <c r="E136" s="71">
        <f t="shared" si="10"/>
        <v>0</v>
      </c>
    </row>
    <row r="138" spans="2:14" s="2" customFormat="1">
      <c r="B138" s="8" t="s">
        <v>224</v>
      </c>
    </row>
    <row r="139" spans="2:14" s="6" customFormat="1" ht="108.5" customHeight="1">
      <c r="B139" s="158" t="s">
        <v>89</v>
      </c>
      <c r="C139" s="63" t="s">
        <v>36</v>
      </c>
      <c r="D139" s="63" t="s">
        <v>37</v>
      </c>
      <c r="E139" s="63" t="s">
        <v>38</v>
      </c>
      <c r="F139" s="63" t="s">
        <v>39</v>
      </c>
      <c r="G139" s="63" t="s">
        <v>40</v>
      </c>
      <c r="H139" s="63" t="s">
        <v>41</v>
      </c>
      <c r="I139" s="63" t="s">
        <v>42</v>
      </c>
      <c r="J139" s="63" t="s">
        <v>43</v>
      </c>
      <c r="K139" s="63" t="s">
        <v>44</v>
      </c>
      <c r="L139" s="63" t="s">
        <v>250</v>
      </c>
      <c r="M139" s="156" t="s">
        <v>167</v>
      </c>
      <c r="N139" s="7"/>
    </row>
    <row r="140" spans="2:14" s="6" customFormat="1" ht="19">
      <c r="B140" s="159"/>
      <c r="C140" s="23" t="s">
        <v>120</v>
      </c>
      <c r="D140" s="23" t="s">
        <v>121</v>
      </c>
      <c r="E140" s="23" t="s">
        <v>122</v>
      </c>
      <c r="F140" s="23" t="s">
        <v>123</v>
      </c>
      <c r="G140" s="23" t="s">
        <v>124</v>
      </c>
      <c r="H140" s="23" t="s">
        <v>125</v>
      </c>
      <c r="I140" s="23" t="s">
        <v>126</v>
      </c>
      <c r="J140" s="23" t="s">
        <v>127</v>
      </c>
      <c r="K140" s="23" t="s">
        <v>128</v>
      </c>
      <c r="L140" s="23" t="s">
        <v>129</v>
      </c>
      <c r="M140" s="157"/>
      <c r="N140" s="7"/>
    </row>
    <row r="141" spans="2:14" hidden="1">
      <c r="B141" s="71" t="s">
        <v>88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71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71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71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71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71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71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idden="1">
      <c r="B148" s="71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71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>
      <c r="B150" s="71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idden="1">
      <c r="B151" s="71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71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71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idden="1">
      <c r="B154" s="71" t="s">
        <v>94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71" t="s">
        <v>7</v>
      </c>
      <c r="C155" s="63">
        <f>C154+C153+C152+C151+C150+C149+C148+C147+C146+C145+C144+C143+C142+C141</f>
        <v>0</v>
      </c>
      <c r="D155" s="63">
        <f t="shared" ref="D155:L155" si="12">D154+D153+D152+D151+D150+D149+D148+D147+D146+D145+D144+D143+D142+D141</f>
        <v>0</v>
      </c>
      <c r="E155" s="63">
        <f t="shared" si="12"/>
        <v>0</v>
      </c>
      <c r="F155" s="63">
        <f t="shared" si="12"/>
        <v>0</v>
      </c>
      <c r="G155" s="63">
        <f t="shared" si="12"/>
        <v>0</v>
      </c>
      <c r="H155" s="63">
        <f t="shared" si="12"/>
        <v>0</v>
      </c>
      <c r="I155" s="63">
        <f t="shared" si="12"/>
        <v>0</v>
      </c>
      <c r="J155" s="63">
        <f t="shared" si="12"/>
        <v>0</v>
      </c>
      <c r="K155" s="63">
        <f t="shared" si="12"/>
        <v>0</v>
      </c>
      <c r="L155" s="63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225</v>
      </c>
      <c r="C157" s="10"/>
      <c r="D157" s="10"/>
      <c r="E157" s="10"/>
    </row>
    <row r="158" spans="2:15" ht="57" customHeight="1">
      <c r="B158" s="158" t="s">
        <v>89</v>
      </c>
      <c r="C158" s="63" t="s">
        <v>45</v>
      </c>
      <c r="D158" s="63" t="s">
        <v>46</v>
      </c>
      <c r="E158" s="63" t="s">
        <v>47</v>
      </c>
      <c r="F158" s="63" t="s">
        <v>50</v>
      </c>
      <c r="G158" s="63" t="s">
        <v>26</v>
      </c>
      <c r="H158" s="63" t="s">
        <v>51</v>
      </c>
      <c r="I158" s="63" t="s">
        <v>52</v>
      </c>
      <c r="J158" s="63" t="s">
        <v>53</v>
      </c>
      <c r="K158" s="63" t="s">
        <v>54</v>
      </c>
      <c r="L158" s="63" t="s">
        <v>251</v>
      </c>
      <c r="M158" s="63" t="s">
        <v>252</v>
      </c>
      <c r="N158" s="63" t="s">
        <v>229</v>
      </c>
      <c r="O158" s="156" t="s">
        <v>167</v>
      </c>
    </row>
    <row r="159" spans="2:15" ht="16" customHeight="1">
      <c r="B159" s="159"/>
      <c r="C159" s="23" t="s">
        <v>130</v>
      </c>
      <c r="D159" s="23" t="s">
        <v>131</v>
      </c>
      <c r="E159" s="23" t="s">
        <v>132</v>
      </c>
      <c r="F159" s="23" t="s">
        <v>133</v>
      </c>
      <c r="G159" s="23" t="s">
        <v>134</v>
      </c>
      <c r="H159" s="23" t="s">
        <v>135</v>
      </c>
      <c r="I159" s="23" t="s">
        <v>136</v>
      </c>
      <c r="J159" s="23" t="s">
        <v>137</v>
      </c>
      <c r="K159" s="23" t="s">
        <v>138</v>
      </c>
      <c r="L159" s="23" t="s">
        <v>139</v>
      </c>
      <c r="M159" s="23" t="s">
        <v>227</v>
      </c>
      <c r="N159" s="23" t="s">
        <v>253</v>
      </c>
      <c r="O159" s="157"/>
    </row>
    <row r="160" spans="2:15" hidden="1">
      <c r="B160" s="71" t="s">
        <v>88</v>
      </c>
      <c r="C160" s="63"/>
      <c r="D160" s="63"/>
      <c r="E160" s="63"/>
      <c r="F160" s="71"/>
      <c r="G160" s="71"/>
      <c r="H160" s="71"/>
      <c r="I160" s="71"/>
      <c r="J160" s="71"/>
      <c r="K160" s="71"/>
      <c r="L160" s="71"/>
      <c r="M160" s="71"/>
      <c r="N160" s="71"/>
      <c r="O160" s="71">
        <f>SUM(C160:N160)</f>
        <v>0</v>
      </c>
    </row>
    <row r="161" spans="2:15" hidden="1">
      <c r="B161" s="71">
        <v>1</v>
      </c>
      <c r="C161" s="63"/>
      <c r="D161" s="63"/>
      <c r="E161" s="63"/>
      <c r="F161" s="71"/>
      <c r="G161" s="71"/>
      <c r="H161" s="71"/>
      <c r="I161" s="71"/>
      <c r="J161" s="71"/>
      <c r="K161" s="71"/>
      <c r="L161" s="71"/>
      <c r="M161" s="71"/>
      <c r="N161" s="71"/>
      <c r="O161" s="71">
        <f t="shared" ref="O161:O174" si="13">SUM(C161:N161)</f>
        <v>0</v>
      </c>
    </row>
    <row r="162" spans="2:15" hidden="1">
      <c r="B162" s="71">
        <v>2</v>
      </c>
      <c r="C162" s="63"/>
      <c r="D162" s="63"/>
      <c r="E162" s="63"/>
      <c r="F162" s="71"/>
      <c r="G162" s="71"/>
      <c r="H162" s="71"/>
      <c r="I162" s="71"/>
      <c r="J162" s="71"/>
      <c r="K162" s="71"/>
      <c r="L162" s="71"/>
      <c r="M162" s="71"/>
      <c r="N162" s="71"/>
      <c r="O162" s="71">
        <f t="shared" si="13"/>
        <v>0</v>
      </c>
    </row>
    <row r="163" spans="2:15" hidden="1">
      <c r="B163" s="71">
        <v>3</v>
      </c>
      <c r="C163" s="63"/>
      <c r="D163" s="63"/>
      <c r="E163" s="63"/>
      <c r="F163" s="71"/>
      <c r="G163" s="71"/>
      <c r="H163" s="71"/>
      <c r="I163" s="71"/>
      <c r="J163" s="71"/>
      <c r="K163" s="71"/>
      <c r="L163" s="71"/>
      <c r="M163" s="71"/>
      <c r="N163" s="71"/>
      <c r="O163" s="71">
        <f t="shared" si="13"/>
        <v>0</v>
      </c>
    </row>
    <row r="164" spans="2:15" hidden="1">
      <c r="B164" s="71">
        <v>4</v>
      </c>
      <c r="C164" s="63"/>
      <c r="D164" s="63"/>
      <c r="E164" s="63"/>
      <c r="F164" s="71"/>
      <c r="G164" s="71"/>
      <c r="H164" s="71"/>
      <c r="I164" s="71"/>
      <c r="J164" s="71"/>
      <c r="K164" s="71"/>
      <c r="L164" s="71"/>
      <c r="M164" s="71"/>
      <c r="N164" s="71"/>
      <c r="O164" s="71">
        <f t="shared" si="13"/>
        <v>0</v>
      </c>
    </row>
    <row r="165" spans="2:15" hidden="1">
      <c r="B165" s="71">
        <v>5</v>
      </c>
      <c r="C165" s="63"/>
      <c r="D165" s="63"/>
      <c r="E165" s="63"/>
      <c r="F165" s="71"/>
      <c r="G165" s="71"/>
      <c r="H165" s="71"/>
      <c r="I165" s="71"/>
      <c r="J165" s="71"/>
      <c r="K165" s="71"/>
      <c r="L165" s="71"/>
      <c r="M165" s="71"/>
      <c r="N165" s="71"/>
      <c r="O165" s="71">
        <f t="shared" si="13"/>
        <v>0</v>
      </c>
    </row>
    <row r="166" spans="2:15" hidden="1">
      <c r="B166" s="71">
        <v>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>
        <f t="shared" si="13"/>
        <v>0</v>
      </c>
    </row>
    <row r="167" spans="2:15" hidden="1">
      <c r="B167" s="71">
        <v>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>
        <f t="shared" si="13"/>
        <v>0</v>
      </c>
    </row>
    <row r="168" spans="2:15" hidden="1">
      <c r="B168" s="71">
        <v>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>
        <f t="shared" si="13"/>
        <v>0</v>
      </c>
    </row>
    <row r="169" spans="2:15">
      <c r="B169" s="71">
        <v>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>
        <f t="shared" si="13"/>
        <v>0</v>
      </c>
    </row>
    <row r="170" spans="2:15" hidden="1">
      <c r="B170" s="71">
        <v>10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>
        <f t="shared" si="13"/>
        <v>0</v>
      </c>
    </row>
    <row r="171" spans="2:15" hidden="1">
      <c r="B171" s="71">
        <v>11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>
        <f t="shared" si="13"/>
        <v>0</v>
      </c>
    </row>
    <row r="172" spans="2:15" hidden="1">
      <c r="B172" s="71">
        <v>12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>
        <f t="shared" si="13"/>
        <v>0</v>
      </c>
    </row>
    <row r="173" spans="2:15" hidden="1">
      <c r="B173" s="71" t="s">
        <v>94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>
        <f t="shared" si="13"/>
        <v>0</v>
      </c>
    </row>
    <row r="174" spans="2:15" hidden="1">
      <c r="B174" s="71" t="s">
        <v>7</v>
      </c>
      <c r="C174" s="63">
        <f>SUM(C160:C173)</f>
        <v>0</v>
      </c>
      <c r="D174" s="63">
        <f t="shared" ref="D174:N174" si="14">SUM(D160:D173)</f>
        <v>0</v>
      </c>
      <c r="E174" s="63">
        <f t="shared" si="14"/>
        <v>0</v>
      </c>
      <c r="F174" s="63">
        <f t="shared" si="14"/>
        <v>0</v>
      </c>
      <c r="G174" s="63">
        <f t="shared" si="14"/>
        <v>0</v>
      </c>
      <c r="H174" s="63">
        <f t="shared" si="14"/>
        <v>0</v>
      </c>
      <c r="I174" s="63">
        <f t="shared" si="14"/>
        <v>0</v>
      </c>
      <c r="J174" s="63">
        <f t="shared" si="14"/>
        <v>0</v>
      </c>
      <c r="K174" s="63">
        <f t="shared" si="14"/>
        <v>0</v>
      </c>
      <c r="L174" s="63">
        <f t="shared" si="14"/>
        <v>0</v>
      </c>
      <c r="M174" s="63">
        <f t="shared" si="14"/>
        <v>0</v>
      </c>
      <c r="N174" s="63">
        <f t="shared" si="14"/>
        <v>0</v>
      </c>
      <c r="O174" s="71">
        <f t="shared" si="13"/>
        <v>0</v>
      </c>
    </row>
    <row r="176" spans="2:15" s="2" customFormat="1" ht="14.5" customHeight="1">
      <c r="B176" s="33" t="s">
        <v>226</v>
      </c>
      <c r="C176" s="8"/>
      <c r="D176" s="8"/>
      <c r="E176" s="8"/>
      <c r="F176" s="8"/>
      <c r="G176" s="8"/>
      <c r="H176" s="8"/>
    </row>
    <row r="177" spans="2:36" ht="240.5" customHeight="1">
      <c r="B177" s="158" t="s">
        <v>89</v>
      </c>
      <c r="C177" s="63" t="s">
        <v>57</v>
      </c>
      <c r="D177" s="63" t="s">
        <v>254</v>
      </c>
      <c r="E177" s="63" t="s">
        <v>58</v>
      </c>
      <c r="F177" s="63" t="s">
        <v>59</v>
      </c>
      <c r="G177" s="63" t="s">
        <v>61</v>
      </c>
      <c r="H177" s="63" t="s">
        <v>62</v>
      </c>
      <c r="I177" s="63" t="s">
        <v>66</v>
      </c>
      <c r="J177" s="63" t="s">
        <v>67</v>
      </c>
      <c r="K177" s="63" t="s">
        <v>68</v>
      </c>
      <c r="L177" s="63" t="s">
        <v>69</v>
      </c>
      <c r="M177" s="63" t="s">
        <v>70</v>
      </c>
      <c r="N177" s="63" t="s">
        <v>71</v>
      </c>
      <c r="O177" s="63" t="s">
        <v>72</v>
      </c>
      <c r="P177" s="63" t="s">
        <v>73</v>
      </c>
      <c r="Q177" s="63" t="s">
        <v>74</v>
      </c>
      <c r="R177" s="63" t="s">
        <v>255</v>
      </c>
      <c r="S177" s="63" t="s">
        <v>256</v>
      </c>
      <c r="T177" s="63" t="s">
        <v>257</v>
      </c>
      <c r="U177" s="63" t="s">
        <v>75</v>
      </c>
      <c r="V177" s="63" t="s">
        <v>76</v>
      </c>
      <c r="W177" s="63" t="s">
        <v>77</v>
      </c>
      <c r="X177" s="63" t="s">
        <v>258</v>
      </c>
      <c r="Y177" s="63" t="s">
        <v>78</v>
      </c>
      <c r="Z177" s="63" t="s">
        <v>80</v>
      </c>
      <c r="AA177" s="63" t="s">
        <v>83</v>
      </c>
      <c r="AB177" s="63" t="s">
        <v>84</v>
      </c>
      <c r="AC177" s="63" t="s">
        <v>79</v>
      </c>
      <c r="AD177" s="63" t="s">
        <v>81</v>
      </c>
      <c r="AE177" s="63" t="s">
        <v>259</v>
      </c>
      <c r="AF177" s="63" t="s">
        <v>82</v>
      </c>
      <c r="AG177" s="63" t="s">
        <v>85</v>
      </c>
      <c r="AH177" s="63" t="s">
        <v>260</v>
      </c>
      <c r="AI177" s="63" t="s">
        <v>261</v>
      </c>
      <c r="AJ177" s="156" t="s">
        <v>167</v>
      </c>
    </row>
    <row r="178" spans="2:36" ht="16.5" customHeight="1">
      <c r="B178" s="159"/>
      <c r="C178" s="23" t="s">
        <v>262</v>
      </c>
      <c r="D178" s="23" t="s">
        <v>263</v>
      </c>
      <c r="E178" s="23" t="s">
        <v>264</v>
      </c>
      <c r="F178" s="23" t="s">
        <v>265</v>
      </c>
      <c r="G178" s="23" t="s">
        <v>266</v>
      </c>
      <c r="H178" s="23" t="s">
        <v>267</v>
      </c>
      <c r="I178" s="23" t="s">
        <v>268</v>
      </c>
      <c r="J178" s="23" t="s">
        <v>269</v>
      </c>
      <c r="K178" s="23" t="s">
        <v>270</v>
      </c>
      <c r="L178" s="23" t="s">
        <v>271</v>
      </c>
      <c r="M178" s="23" t="s">
        <v>272</v>
      </c>
      <c r="N178" s="23" t="s">
        <v>273</v>
      </c>
      <c r="O178" s="23" t="s">
        <v>274</v>
      </c>
      <c r="P178" s="23" t="s">
        <v>275</v>
      </c>
      <c r="Q178" s="23" t="s">
        <v>276</v>
      </c>
      <c r="R178" s="23" t="s">
        <v>277</v>
      </c>
      <c r="S178" s="23" t="s">
        <v>278</v>
      </c>
      <c r="T178" s="23" t="s">
        <v>279</v>
      </c>
      <c r="U178" s="23" t="s">
        <v>280</v>
      </c>
      <c r="V178" s="23" t="s">
        <v>281</v>
      </c>
      <c r="W178" s="23" t="s">
        <v>282</v>
      </c>
      <c r="X178" s="23" t="s">
        <v>283</v>
      </c>
      <c r="Y178" s="23" t="s">
        <v>284</v>
      </c>
      <c r="Z178" s="23" t="s">
        <v>285</v>
      </c>
      <c r="AA178" s="23" t="s">
        <v>286</v>
      </c>
      <c r="AB178" s="23" t="s">
        <v>287</v>
      </c>
      <c r="AC178" s="23" t="s">
        <v>288</v>
      </c>
      <c r="AD178" s="23" t="s">
        <v>289</v>
      </c>
      <c r="AE178" s="23" t="s">
        <v>290</v>
      </c>
      <c r="AF178" s="23" t="s">
        <v>291</v>
      </c>
      <c r="AG178" s="23" t="s">
        <v>292</v>
      </c>
      <c r="AH178" s="23" t="s">
        <v>293</v>
      </c>
      <c r="AI178" s="23" t="s">
        <v>294</v>
      </c>
      <c r="AJ178" s="157"/>
    </row>
    <row r="179" spans="2:36" hidden="1">
      <c r="B179" s="71" t="s">
        <v>88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idden="1">
      <c r="B180" s="71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idden="1">
      <c r="B181" s="71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71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71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71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71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idden="1">
      <c r="B186" s="71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71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>
      <c r="B188" s="71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idden="1">
      <c r="B189" s="71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71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71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71" t="s">
        <v>94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71" t="s">
        <v>7</v>
      </c>
      <c r="C193" s="63">
        <f>C192+C191+C190+C189+C188+C187+C186+C185+C184+C183+C182+C181+C180+C179</f>
        <v>0</v>
      </c>
      <c r="D193" s="63">
        <f t="shared" ref="D193:AI193" si="16">D192+D191+D190+D189+D188+D187+D186+D185+D184+D183+D182+D181+D180+D179</f>
        <v>0</v>
      </c>
      <c r="E193" s="63">
        <f t="shared" si="16"/>
        <v>0</v>
      </c>
      <c r="F193" s="63">
        <f t="shared" si="16"/>
        <v>0</v>
      </c>
      <c r="G193" s="63">
        <f t="shared" si="16"/>
        <v>0</v>
      </c>
      <c r="H193" s="63">
        <f t="shared" si="16"/>
        <v>0</v>
      </c>
      <c r="I193" s="63">
        <f t="shared" si="16"/>
        <v>0</v>
      </c>
      <c r="J193" s="63">
        <f t="shared" si="16"/>
        <v>0</v>
      </c>
      <c r="K193" s="63">
        <f t="shared" si="16"/>
        <v>0</v>
      </c>
      <c r="L193" s="63">
        <f t="shared" si="16"/>
        <v>0</v>
      </c>
      <c r="M193" s="63">
        <f t="shared" si="16"/>
        <v>0</v>
      </c>
      <c r="N193" s="63">
        <f t="shared" si="16"/>
        <v>0</v>
      </c>
      <c r="O193" s="63">
        <f t="shared" si="16"/>
        <v>0</v>
      </c>
      <c r="P193" s="63">
        <f t="shared" si="16"/>
        <v>0</v>
      </c>
      <c r="Q193" s="63">
        <f t="shared" si="16"/>
        <v>0</v>
      </c>
      <c r="R193" s="63">
        <f t="shared" si="16"/>
        <v>0</v>
      </c>
      <c r="S193" s="63">
        <f t="shared" si="16"/>
        <v>0</v>
      </c>
      <c r="T193" s="63">
        <f t="shared" si="16"/>
        <v>0</v>
      </c>
      <c r="U193" s="63">
        <f t="shared" si="16"/>
        <v>0</v>
      </c>
      <c r="V193" s="63">
        <f t="shared" si="16"/>
        <v>0</v>
      </c>
      <c r="W193" s="63">
        <f t="shared" si="16"/>
        <v>0</v>
      </c>
      <c r="X193" s="63">
        <f t="shared" si="16"/>
        <v>0</v>
      </c>
      <c r="Y193" s="63">
        <f t="shared" si="16"/>
        <v>0</v>
      </c>
      <c r="Z193" s="63">
        <f t="shared" si="16"/>
        <v>0</v>
      </c>
      <c r="AA193" s="63">
        <f t="shared" si="16"/>
        <v>0</v>
      </c>
      <c r="AB193" s="63">
        <f t="shared" si="16"/>
        <v>0</v>
      </c>
      <c r="AC193" s="63">
        <f t="shared" si="16"/>
        <v>0</v>
      </c>
      <c r="AD193" s="63">
        <f t="shared" si="16"/>
        <v>0</v>
      </c>
      <c r="AE193" s="63">
        <f t="shared" si="16"/>
        <v>0</v>
      </c>
      <c r="AF193" s="63">
        <f t="shared" si="16"/>
        <v>0</v>
      </c>
      <c r="AG193" s="63">
        <f t="shared" si="16"/>
        <v>0</v>
      </c>
      <c r="AH193" s="63">
        <f t="shared" si="16"/>
        <v>0</v>
      </c>
      <c r="AI193" s="63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64" t="s">
        <v>89</v>
      </c>
      <c r="C197" s="64" t="s">
        <v>8</v>
      </c>
      <c r="D197" s="64" t="s">
        <v>9</v>
      </c>
      <c r="E197" s="63" t="s">
        <v>167</v>
      </c>
    </row>
    <row r="198" spans="2:36" hidden="1">
      <c r="B198" s="71" t="s">
        <v>88</v>
      </c>
      <c r="C198" s="14"/>
      <c r="D198" s="14"/>
      <c r="E198" s="18">
        <f>SUM(C198:D198)</f>
        <v>0</v>
      </c>
    </row>
    <row r="199" spans="2:36" hidden="1">
      <c r="B199" s="71">
        <v>1</v>
      </c>
      <c r="C199" s="14"/>
      <c r="D199" s="14"/>
      <c r="E199" s="18">
        <f t="shared" ref="E199:E212" si="17">SUM(C199:D199)</f>
        <v>0</v>
      </c>
    </row>
    <row r="200" spans="2:36" hidden="1">
      <c r="B200" s="71">
        <v>2</v>
      </c>
      <c r="C200" s="14"/>
      <c r="D200" s="14"/>
      <c r="E200" s="18">
        <f t="shared" si="17"/>
        <v>0</v>
      </c>
    </row>
    <row r="201" spans="2:36" hidden="1">
      <c r="B201" s="71">
        <v>3</v>
      </c>
      <c r="C201" s="14"/>
      <c r="D201" s="14"/>
      <c r="E201" s="18">
        <f t="shared" si="17"/>
        <v>0</v>
      </c>
    </row>
    <row r="202" spans="2:36" hidden="1">
      <c r="B202" s="71">
        <v>4</v>
      </c>
      <c r="C202" s="14"/>
      <c r="D202" s="14"/>
      <c r="E202" s="18">
        <f t="shared" si="17"/>
        <v>0</v>
      </c>
    </row>
    <row r="203" spans="2:36" hidden="1">
      <c r="B203" s="71">
        <v>5</v>
      </c>
      <c r="C203" s="14"/>
      <c r="D203" s="14"/>
      <c r="E203" s="18">
        <f t="shared" si="17"/>
        <v>0</v>
      </c>
    </row>
    <row r="204" spans="2:36" hidden="1">
      <c r="B204" s="71">
        <v>6</v>
      </c>
      <c r="C204" s="14"/>
      <c r="D204" s="14"/>
      <c r="E204" s="18">
        <f t="shared" si="17"/>
        <v>0</v>
      </c>
    </row>
    <row r="205" spans="2:36" hidden="1">
      <c r="B205" s="71">
        <v>7</v>
      </c>
      <c r="C205" s="14"/>
      <c r="D205" s="14"/>
      <c r="E205" s="18">
        <f t="shared" si="17"/>
        <v>0</v>
      </c>
    </row>
    <row r="206" spans="2:36" hidden="1">
      <c r="B206" s="71">
        <v>8</v>
      </c>
      <c r="C206" s="14"/>
      <c r="D206" s="14"/>
      <c r="E206" s="18">
        <f t="shared" si="17"/>
        <v>0</v>
      </c>
    </row>
    <row r="207" spans="2:36">
      <c r="B207" s="71">
        <v>9</v>
      </c>
      <c r="C207" s="14"/>
      <c r="D207" s="14"/>
      <c r="E207" s="18">
        <f t="shared" si="17"/>
        <v>0</v>
      </c>
    </row>
    <row r="208" spans="2:36" hidden="1">
      <c r="B208" s="71">
        <v>10</v>
      </c>
      <c r="C208" s="14"/>
      <c r="D208" s="14"/>
      <c r="E208" s="18">
        <f t="shared" si="17"/>
        <v>0</v>
      </c>
    </row>
    <row r="209" spans="2:10" hidden="1">
      <c r="B209" s="71">
        <v>11</v>
      </c>
      <c r="C209" s="14"/>
      <c r="D209" s="14"/>
      <c r="E209" s="18">
        <f t="shared" si="17"/>
        <v>0</v>
      </c>
    </row>
    <row r="210" spans="2:10" hidden="1">
      <c r="B210" s="71">
        <v>12</v>
      </c>
      <c r="C210" s="14"/>
      <c r="D210" s="14"/>
      <c r="E210" s="18">
        <f t="shared" si="17"/>
        <v>0</v>
      </c>
    </row>
    <row r="211" spans="2:10" hidden="1">
      <c r="B211" s="71" t="s">
        <v>94</v>
      </c>
      <c r="C211" s="14"/>
      <c r="D211" s="14"/>
      <c r="E211" s="18">
        <f t="shared" si="17"/>
        <v>0</v>
      </c>
    </row>
    <row r="212" spans="2:10" hidden="1">
      <c r="B212" s="71" t="s">
        <v>7</v>
      </c>
      <c r="C212" s="63">
        <f>C211+C210+C209+C208+C207+C206+C205+C204+C203+C202+C201+C200+C199+C198</f>
        <v>0</v>
      </c>
      <c r="D212" s="63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228</v>
      </c>
    </row>
    <row r="215" spans="2:10" ht="85">
      <c r="B215" s="158" t="s">
        <v>89</v>
      </c>
      <c r="C215" s="17" t="s">
        <v>55</v>
      </c>
      <c r="D215" s="17" t="s">
        <v>56</v>
      </c>
      <c r="E215" s="63" t="s">
        <v>60</v>
      </c>
      <c r="F215" s="63" t="s">
        <v>64</v>
      </c>
      <c r="G215" s="63" t="s">
        <v>63</v>
      </c>
      <c r="H215" s="63" t="s">
        <v>65</v>
      </c>
      <c r="I215" s="63" t="s">
        <v>87</v>
      </c>
      <c r="J215" s="156" t="s">
        <v>167</v>
      </c>
    </row>
    <row r="216" spans="2:10" ht="19">
      <c r="B216" s="159"/>
      <c r="C216" s="23" t="s">
        <v>140</v>
      </c>
      <c r="D216" s="23" t="s">
        <v>141</v>
      </c>
      <c r="E216" s="23" t="s">
        <v>142</v>
      </c>
      <c r="F216" s="23" t="s">
        <v>143</v>
      </c>
      <c r="G216" s="23" t="s">
        <v>144</v>
      </c>
      <c r="H216" s="23" t="s">
        <v>145</v>
      </c>
      <c r="I216" s="23" t="s">
        <v>146</v>
      </c>
      <c r="J216" s="157"/>
    </row>
    <row r="217" spans="2:10" hidden="1">
      <c r="B217" s="71" t="s">
        <v>88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idden="1">
      <c r="B218" s="71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idden="1">
      <c r="B219" s="71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71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71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71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71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idden="1">
      <c r="B224" s="71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71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>
      <c r="B226" s="71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idden="1">
      <c r="B227" s="71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71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71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71" t="s">
        <v>94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71" t="s">
        <v>7</v>
      </c>
      <c r="C231" s="63">
        <f>C230+C229+C228+C227+C226+C225+C224+C223+C222+C221+C220+C219+C218+C217</f>
        <v>0</v>
      </c>
      <c r="D231" s="63">
        <f t="shared" ref="D231:I231" si="19">D230+D229+D228+D227+D226+D225+D224+D223+D222+D221+D220+D219+D218+D217</f>
        <v>0</v>
      </c>
      <c r="E231" s="63">
        <f t="shared" si="19"/>
        <v>0</v>
      </c>
      <c r="F231" s="63">
        <f t="shared" si="19"/>
        <v>0</v>
      </c>
      <c r="G231" s="63">
        <f t="shared" si="19"/>
        <v>0</v>
      </c>
      <c r="H231" s="63">
        <f t="shared" si="19"/>
        <v>0</v>
      </c>
      <c r="I231" s="63">
        <f t="shared" si="19"/>
        <v>0</v>
      </c>
      <c r="J231" s="18">
        <f t="shared" si="18"/>
        <v>0</v>
      </c>
    </row>
    <row r="233" spans="2:10">
      <c r="B233" s="140" t="s">
        <v>175</v>
      </c>
      <c r="C233" s="140"/>
      <c r="D233" s="32" t="s">
        <v>176</v>
      </c>
    </row>
    <row r="234" spans="2:10">
      <c r="B234" s="21" t="str">
        <f>IF(D233="","",IF(D233="English",'File Directory'!B53,IF(D233="Filipino",'File Directory'!B78,'File Directory'!B103)))</f>
        <v xml:space="preserve">Instruction: </v>
      </c>
      <c r="D234" s="13"/>
    </row>
    <row r="235" spans="2:10">
      <c r="B235" s="13"/>
      <c r="C235" s="22" t="str">
        <f>IF($D$233="","",IF($D$233="English",'File Directory'!C54,IF($D$233="Filipino",'File Directory'!C79,'File Directory'!C104)))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Directory'!C55,IF($D$233="Filipino",'File Directory'!C80,'File Directory'!C105)))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Directory'!C56,IF($D$233="Filipino",'File Directory'!C81,'File Directory'!C106)))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Directory'!C58,IF($D$233="Filipino",'File Directory'!C83,'File Directory'!C108)))</f>
        <v>*For Prospective Adviser</v>
      </c>
    </row>
    <row r="240" spans="2:10">
      <c r="C240" s="22" t="str">
        <f>IF($D$233="","",IF($D$233="English",'File Directory'!C59,IF($D$233="Filipino",'File Directory'!C84,'File Directory'!C109)))</f>
        <v>1. Review all MLESF for Accuracy/completeness</v>
      </c>
    </row>
    <row r="241" spans="3:3">
      <c r="C241" s="22" t="str">
        <f>IF($D$233="","",IF($D$233="English",'File Directory'!C60,IF($D$233="Filipino",'File Directory'!C85,'File Directory'!C110)))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Directory'!C61,IF($D$233="Filipino",'File Directory'!C86,'File Directory'!C111)))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Directory'!C63,IF($D$233="Filipino",'File Directory'!C88,'File Directory'!C113)))</f>
        <v>For Grade Level Enrollment Chair (if any)</v>
      </c>
    </row>
    <row r="245" spans="3:3">
      <c r="C245" s="22" t="str">
        <f>IF($D$233="","",IF($D$233="English",'File Directory'!C64,IF($D$233="Filipino",'File Directory'!C89,'File Directory'!C114)))</f>
        <v>1. Review all Summary Matrix submitted by advisers, check for accuracy/completeness</v>
      </c>
    </row>
    <row r="246" spans="3:3">
      <c r="C246" s="22" t="str">
        <f>IF($D$233="","",IF($D$233="English",'File Directory'!C65,IF($D$233="Filipino",'File Directory'!C90,'File Directory'!C115)))</f>
        <v xml:space="preserve">2. Prepare a Summary Matrix with totality for all items/questions of all sections </v>
      </c>
    </row>
    <row r="247" spans="3:3">
      <c r="C247" s="22" t="str">
        <f>IF($D$233="","",IF($D$233="English",'File Directory'!C66,IF($D$233="Filipino",'File Directory'!C91,'File Directory'!C116)))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Directory'!C68,IF($D$233="Filipino",'File Directory'!C93,'File Directory'!C118)))</f>
        <v>For School Enrollment Focal Person (SEFP)</v>
      </c>
    </row>
    <row r="250" spans="3:3">
      <c r="C250" s="22" t="str">
        <f>IF($D$233="","",IF($D$233="English",'File Directory'!C69,IF($D$233="Filipino",'File Directory'!C94,'File Directory'!C119)))</f>
        <v>1. Review all Grade Level Summary Matrix submitted by GLEC, check for accuracy/completeness</v>
      </c>
    </row>
    <row r="251" spans="3:3">
      <c r="C251" s="22" t="str">
        <f>IF($D$233="","",IF($D$233="English",'File Directory'!C70,IF($D$233="Filipino",'File Directory'!C95,'File Directory'!C120)))</f>
        <v>2. Prepare a Summary Matrix with totality for all items/questions of all Grade Levels</v>
      </c>
    </row>
    <row r="252" spans="3:3">
      <c r="C252" s="22" t="str">
        <f>IF($D$233="","",IF($D$233="English",'File Directory'!C71,IF($D$233="Filipino",'File Directory'!C96,'File Directory'!C121)))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Directory'!C73,IF($D$233="Filipino",'File Directory'!C98,'File Directory'!C123)))</f>
        <v>For LIS System Administrator</v>
      </c>
    </row>
    <row r="255" spans="3:3">
      <c r="C255" s="22" t="str">
        <f>IF($D$233="","",IF($D$233="English",'File Directory'!C74,IF($D$233="Filipino",'File Directory'!C99,'File Directory'!C124)))</f>
        <v>1. Review the School Level Summary Matrix  validate the correctness of enrollment count vis-a-vis the number of respondents</v>
      </c>
    </row>
    <row r="256" spans="3:3">
      <c r="C256" s="22" t="str">
        <f>IF($D$233="","",IF($D$233="English",'File Directory'!C75,IF($D$233="Filipino",'File Directory'!C100,'File Directory'!C125)))</f>
        <v>2. Login to LIS and click the QC Folder available in the Dashboard</v>
      </c>
    </row>
    <row r="257" spans="3:3">
      <c r="C257" s="22" t="str">
        <f>IF($D$233="","",IF($D$233="English",'File Directory'!C76,IF($D$233="Filipino",'File Directory'!C101,'File Directory'!C126)))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S82:S83"/>
    <mergeCell ref="D3:F3"/>
    <mergeCell ref="B4:C4"/>
    <mergeCell ref="G4:H4"/>
    <mergeCell ref="B5:C5"/>
    <mergeCell ref="E5:I5"/>
    <mergeCell ref="B27:B28"/>
    <mergeCell ref="J27:J28"/>
    <mergeCell ref="B82:B83"/>
    <mergeCell ref="B233:C233"/>
    <mergeCell ref="P101:P102"/>
    <mergeCell ref="B139:B140"/>
    <mergeCell ref="M139:M140"/>
    <mergeCell ref="B158:B159"/>
    <mergeCell ref="O158:O159"/>
    <mergeCell ref="B101:B102"/>
    <mergeCell ref="B177:B178"/>
  </mergeCells>
  <dataValidations count="1">
    <dataValidation type="list" allowBlank="1" showInputMessage="1" showErrorMessage="1" sqref="D233" xr:uid="{D7F90A9F-AFB1-1542-9857-92B912544ED6}">
      <formula1>"English,Filipino,Cebuano"</formula1>
    </dataValidation>
  </dataValidations>
  <hyperlinks>
    <hyperlink ref="K1" location="'File Directory'!A1" tooltip="Go Back to File Directory" display="Return to File Directory" xr:uid="{C5300FCC-99EE-0842-813B-516283956DE9}"/>
    <hyperlink ref="J1" location="'Summary Matrix MLESF (SEFP)'!A1" tooltip="View Summary Matrix MLESF (SEFP)" display="Return to Summary Matrix MLESF (SEFP)" xr:uid="{94759E68-AE76-1F48-B5EB-ADA8B17D1B94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6BEFC-57C5-E342-B9C5-EAF0CF75EA8F}">
  <sheetPr>
    <tabColor rgb="FF92D050"/>
  </sheetPr>
  <dimension ref="B1:AJ257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8.8320312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1.5" style="3" customWidth="1"/>
    <col min="15" max="15" width="21.83203125" style="3" customWidth="1"/>
    <col min="16" max="16" width="24.5" style="3" customWidth="1"/>
    <col min="17" max="17" width="20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8.6640625" style="3"/>
    <col min="34" max="34" width="15.83203125" style="3" customWidth="1"/>
    <col min="35" max="35" width="16.5" style="3" customWidth="1"/>
    <col min="36" max="36" width="16.33203125" style="3" customWidth="1"/>
    <col min="37" max="16384" width="8.6640625" style="3"/>
  </cols>
  <sheetData>
    <row r="1" spans="2:14" ht="37" thickBot="1">
      <c r="B1" s="15" t="s">
        <v>180</v>
      </c>
      <c r="J1" s="66" t="s">
        <v>232</v>
      </c>
      <c r="K1" s="67" t="s">
        <v>233</v>
      </c>
    </row>
    <row r="2" spans="2:14" ht="18">
      <c r="B2" s="24" t="s">
        <v>168</v>
      </c>
    </row>
    <row r="3" spans="2:14">
      <c r="B3" s="14" t="s">
        <v>90</v>
      </c>
      <c r="C3" s="16"/>
      <c r="D3" s="164"/>
      <c r="E3" s="165"/>
      <c r="F3" s="166"/>
      <c r="G3" s="14" t="s">
        <v>91</v>
      </c>
      <c r="H3" s="14"/>
      <c r="I3" s="14" t="s">
        <v>177</v>
      </c>
      <c r="J3" s="14"/>
      <c r="K3" s="14" t="s">
        <v>92</v>
      </c>
      <c r="L3" s="14"/>
      <c r="M3" s="14" t="s">
        <v>93</v>
      </c>
      <c r="N3" s="14"/>
    </row>
    <row r="4" spans="2:14" ht="17" thickBot="1">
      <c r="B4" s="167" t="s">
        <v>166</v>
      </c>
      <c r="C4" s="168"/>
      <c r="D4" s="70"/>
      <c r="E4" s="26" t="s">
        <v>148</v>
      </c>
      <c r="F4" s="27"/>
      <c r="G4" s="169" t="s">
        <v>165</v>
      </c>
      <c r="H4" s="170"/>
      <c r="I4" s="68"/>
    </row>
    <row r="5" spans="2:14" ht="16" customHeight="1">
      <c r="B5" s="167" t="s">
        <v>151</v>
      </c>
      <c r="C5" s="168"/>
      <c r="D5" s="25"/>
      <c r="E5" s="171" t="s">
        <v>169</v>
      </c>
      <c r="F5" s="172"/>
      <c r="G5" s="172"/>
      <c r="H5" s="172"/>
      <c r="I5" s="173"/>
    </row>
    <row r="6" spans="2:14" ht="17" customHeight="1" thickBot="1">
      <c r="B6" s="13"/>
      <c r="C6" s="13"/>
      <c r="D6" s="12"/>
      <c r="E6" s="29" t="s">
        <v>170</v>
      </c>
      <c r="F6" s="30"/>
      <c r="G6" s="28" t="s">
        <v>150</v>
      </c>
      <c r="H6" s="28"/>
      <c r="I6" s="31"/>
    </row>
    <row r="7" spans="2:14">
      <c r="B7" s="13"/>
      <c r="C7" s="13"/>
      <c r="D7" s="12"/>
      <c r="E7" s="5"/>
      <c r="F7" s="69"/>
    </row>
    <row r="8" spans="2:14">
      <c r="B8" s="2" t="s">
        <v>295</v>
      </c>
    </row>
    <row r="9" spans="2:14" ht="57" customHeight="1">
      <c r="B9" s="131" t="s">
        <v>89</v>
      </c>
      <c r="C9" s="64" t="s">
        <v>296</v>
      </c>
      <c r="D9" s="64" t="s">
        <v>297</v>
      </c>
      <c r="E9" s="63" t="s">
        <v>167</v>
      </c>
    </row>
    <row r="10" spans="2:14" hidden="1">
      <c r="B10" s="71" t="s">
        <v>88</v>
      </c>
      <c r="C10" s="71"/>
      <c r="D10" s="71"/>
      <c r="E10" s="71">
        <f>SUM(C10:D10)</f>
        <v>0</v>
      </c>
    </row>
    <row r="11" spans="2:14" hidden="1">
      <c r="B11" s="71">
        <v>1</v>
      </c>
      <c r="C11" s="71"/>
      <c r="D11" s="71"/>
      <c r="E11" s="71">
        <f t="shared" ref="E11:E24" si="0">SUM(C11:D11)</f>
        <v>0</v>
      </c>
    </row>
    <row r="12" spans="2:14" hidden="1">
      <c r="B12" s="71">
        <v>2</v>
      </c>
      <c r="C12" s="71"/>
      <c r="D12" s="71"/>
      <c r="E12" s="71">
        <f t="shared" si="0"/>
        <v>0</v>
      </c>
    </row>
    <row r="13" spans="2:14" hidden="1">
      <c r="B13" s="71">
        <v>3</v>
      </c>
      <c r="C13" s="71"/>
      <c r="D13" s="71"/>
      <c r="E13" s="71">
        <f t="shared" si="0"/>
        <v>0</v>
      </c>
    </row>
    <row r="14" spans="2:14" hidden="1">
      <c r="B14" s="71">
        <v>4</v>
      </c>
      <c r="C14" s="71"/>
      <c r="D14" s="71"/>
      <c r="E14" s="71">
        <f t="shared" si="0"/>
        <v>0</v>
      </c>
    </row>
    <row r="15" spans="2:14" hidden="1">
      <c r="B15" s="71">
        <v>5</v>
      </c>
      <c r="C15" s="71"/>
      <c r="D15" s="71"/>
      <c r="E15" s="71">
        <f t="shared" si="0"/>
        <v>0</v>
      </c>
    </row>
    <row r="16" spans="2:14" hidden="1">
      <c r="B16" s="71">
        <v>6</v>
      </c>
      <c r="C16" s="71"/>
      <c r="D16" s="71"/>
      <c r="E16" s="71">
        <f t="shared" si="0"/>
        <v>0</v>
      </c>
    </row>
    <row r="17" spans="2:10" hidden="1">
      <c r="B17" s="71">
        <v>7</v>
      </c>
      <c r="C17" s="71"/>
      <c r="D17" s="71"/>
      <c r="E17" s="71">
        <f t="shared" si="0"/>
        <v>0</v>
      </c>
    </row>
    <row r="18" spans="2:10" hidden="1">
      <c r="B18" s="71">
        <v>8</v>
      </c>
      <c r="C18" s="71"/>
      <c r="D18" s="71"/>
      <c r="E18" s="71">
        <f t="shared" si="0"/>
        <v>0</v>
      </c>
    </row>
    <row r="19" spans="2:10">
      <c r="B19" s="71">
        <v>9</v>
      </c>
      <c r="C19" s="71">
        <v>5</v>
      </c>
      <c r="D19" s="71">
        <v>5</v>
      </c>
      <c r="E19" s="71">
        <f t="shared" si="0"/>
        <v>10</v>
      </c>
    </row>
    <row r="20" spans="2:10" hidden="1">
      <c r="B20" s="71">
        <v>10</v>
      </c>
      <c r="C20" s="71"/>
      <c r="D20" s="71"/>
      <c r="E20" s="71">
        <f t="shared" si="0"/>
        <v>0</v>
      </c>
    </row>
    <row r="21" spans="2:10" hidden="1">
      <c r="B21" s="71">
        <v>11</v>
      </c>
      <c r="C21" s="71"/>
      <c r="D21" s="71"/>
      <c r="E21" s="71">
        <f t="shared" si="0"/>
        <v>0</v>
      </c>
    </row>
    <row r="22" spans="2:10" hidden="1">
      <c r="B22" s="71">
        <v>12</v>
      </c>
      <c r="C22" s="71"/>
      <c r="D22" s="71"/>
      <c r="E22" s="71">
        <f t="shared" si="0"/>
        <v>0</v>
      </c>
    </row>
    <row r="23" spans="2:10" hidden="1">
      <c r="B23" s="71" t="s">
        <v>94</v>
      </c>
      <c r="C23" s="71"/>
      <c r="D23" s="71"/>
      <c r="E23" s="71">
        <f t="shared" si="0"/>
        <v>0</v>
      </c>
    </row>
    <row r="24" spans="2:10" hidden="1">
      <c r="B24" s="71" t="s">
        <v>7</v>
      </c>
      <c r="C24" s="63">
        <f>C23+C22+C21+C20+C19+C18+C17+C16+C15+C14+C13+C12+C11+C10</f>
        <v>5</v>
      </c>
      <c r="D24" s="63">
        <f>D23+D22+D21+D20+D19+D18+D17+D16+D15+D14+D13+D12+D11+D10</f>
        <v>5</v>
      </c>
      <c r="E24" s="71">
        <f t="shared" si="0"/>
        <v>10</v>
      </c>
    </row>
    <row r="25" spans="2:10">
      <c r="B25" s="5"/>
    </row>
    <row r="26" spans="2:10" s="53" customFormat="1">
      <c r="B26" s="56" t="s">
        <v>323</v>
      </c>
    </row>
    <row r="27" spans="2:10" ht="77" customHeight="1">
      <c r="B27" s="162" t="s">
        <v>89</v>
      </c>
      <c r="C27" s="63" t="s">
        <v>0</v>
      </c>
      <c r="D27" s="63" t="s">
        <v>1</v>
      </c>
      <c r="E27" s="63" t="s">
        <v>2</v>
      </c>
      <c r="F27" s="63" t="s">
        <v>3</v>
      </c>
      <c r="G27" s="63" t="s">
        <v>4</v>
      </c>
      <c r="H27" s="63" t="s">
        <v>5</v>
      </c>
      <c r="I27" s="63" t="s">
        <v>6</v>
      </c>
      <c r="J27" s="156" t="s">
        <v>167</v>
      </c>
    </row>
    <row r="28" spans="2:10" ht="17.5" customHeight="1">
      <c r="B28" s="163"/>
      <c r="C28" s="23" t="s">
        <v>113</v>
      </c>
      <c r="D28" s="23" t="s">
        <v>114</v>
      </c>
      <c r="E28" s="23" t="s">
        <v>115</v>
      </c>
      <c r="F28" s="23" t="s">
        <v>116</v>
      </c>
      <c r="G28" s="23" t="s">
        <v>117</v>
      </c>
      <c r="H28" s="23" t="s">
        <v>118</v>
      </c>
      <c r="I28" s="23" t="s">
        <v>119</v>
      </c>
      <c r="J28" s="157"/>
    </row>
    <row r="29" spans="2:10" ht="18" hidden="1" customHeight="1">
      <c r="B29" s="71" t="s">
        <v>88</v>
      </c>
      <c r="C29" s="63"/>
      <c r="D29" s="63"/>
      <c r="E29" s="63"/>
      <c r="F29" s="63"/>
      <c r="G29" s="63"/>
      <c r="H29" s="63"/>
      <c r="I29" s="63"/>
      <c r="J29" s="71">
        <f>SUM(C29:I29)</f>
        <v>0</v>
      </c>
    </row>
    <row r="30" spans="2:10" ht="18" hidden="1" customHeight="1">
      <c r="B30" s="71">
        <v>1</v>
      </c>
      <c r="C30" s="63"/>
      <c r="D30" s="63"/>
      <c r="E30" s="63"/>
      <c r="F30" s="63"/>
      <c r="G30" s="63"/>
      <c r="H30" s="63"/>
      <c r="I30" s="63"/>
      <c r="J30" s="71">
        <f t="shared" ref="J30:J43" si="1">SUM(C30:I30)</f>
        <v>0</v>
      </c>
    </row>
    <row r="31" spans="2:10" ht="18" hidden="1" customHeight="1">
      <c r="B31" s="71">
        <v>2</v>
      </c>
      <c r="C31" s="63"/>
      <c r="D31" s="63"/>
      <c r="E31" s="63"/>
      <c r="F31" s="63"/>
      <c r="G31" s="63"/>
      <c r="H31" s="63"/>
      <c r="I31" s="63"/>
      <c r="J31" s="71">
        <f t="shared" si="1"/>
        <v>0</v>
      </c>
    </row>
    <row r="32" spans="2:10" ht="18" hidden="1" customHeight="1">
      <c r="B32" s="71">
        <v>3</v>
      </c>
      <c r="C32" s="63"/>
      <c r="D32" s="63"/>
      <c r="E32" s="63"/>
      <c r="F32" s="63"/>
      <c r="G32" s="63"/>
      <c r="H32" s="63"/>
      <c r="I32" s="63"/>
      <c r="J32" s="71">
        <f t="shared" si="1"/>
        <v>0</v>
      </c>
    </row>
    <row r="33" spans="2:10" ht="18" hidden="1" customHeight="1">
      <c r="B33" s="71">
        <v>4</v>
      </c>
      <c r="C33" s="63"/>
      <c r="D33" s="63"/>
      <c r="E33" s="63"/>
      <c r="F33" s="63"/>
      <c r="G33" s="63"/>
      <c r="H33" s="63"/>
      <c r="I33" s="63"/>
      <c r="J33" s="71">
        <f t="shared" si="1"/>
        <v>0</v>
      </c>
    </row>
    <row r="34" spans="2:10" ht="18" hidden="1" customHeight="1">
      <c r="B34" s="71">
        <v>5</v>
      </c>
      <c r="C34" s="63"/>
      <c r="D34" s="63"/>
      <c r="E34" s="63"/>
      <c r="F34" s="63"/>
      <c r="G34" s="63"/>
      <c r="H34" s="63"/>
      <c r="I34" s="63"/>
      <c r="J34" s="71">
        <f t="shared" si="1"/>
        <v>0</v>
      </c>
    </row>
    <row r="35" spans="2:10" ht="18" hidden="1" customHeight="1">
      <c r="B35" s="71">
        <v>6</v>
      </c>
      <c r="C35" s="63"/>
      <c r="D35" s="63"/>
      <c r="E35" s="63"/>
      <c r="F35" s="63"/>
      <c r="G35" s="63"/>
      <c r="H35" s="63"/>
      <c r="I35" s="63"/>
      <c r="J35" s="71">
        <f t="shared" si="1"/>
        <v>0</v>
      </c>
    </row>
    <row r="36" spans="2:10" ht="18" hidden="1" customHeight="1">
      <c r="B36" s="71">
        <v>7</v>
      </c>
      <c r="C36" s="63"/>
      <c r="D36" s="63"/>
      <c r="E36" s="63"/>
      <c r="F36" s="63"/>
      <c r="G36" s="63"/>
      <c r="H36" s="63"/>
      <c r="I36" s="63"/>
      <c r="J36" s="71">
        <f t="shared" si="1"/>
        <v>0</v>
      </c>
    </row>
    <row r="37" spans="2:10" ht="18" hidden="1" customHeight="1">
      <c r="B37" s="71">
        <v>8</v>
      </c>
      <c r="C37" s="63"/>
      <c r="D37" s="63"/>
      <c r="E37" s="63"/>
      <c r="F37" s="63"/>
      <c r="G37" s="63"/>
      <c r="H37" s="63"/>
      <c r="I37" s="63"/>
      <c r="J37" s="71">
        <f t="shared" si="1"/>
        <v>0</v>
      </c>
    </row>
    <row r="38" spans="2:10" ht="18" customHeight="1">
      <c r="B38" s="71">
        <v>9</v>
      </c>
      <c r="C38" s="63"/>
      <c r="D38" s="63"/>
      <c r="E38" s="63"/>
      <c r="F38" s="63"/>
      <c r="G38" s="63"/>
      <c r="H38" s="63"/>
      <c r="I38" s="63"/>
      <c r="J38" s="71">
        <f t="shared" si="1"/>
        <v>0</v>
      </c>
    </row>
    <row r="39" spans="2:10" ht="18" hidden="1" customHeight="1">
      <c r="B39" s="71">
        <v>10</v>
      </c>
      <c r="C39" s="63"/>
      <c r="D39" s="63"/>
      <c r="E39" s="63"/>
      <c r="F39" s="63"/>
      <c r="G39" s="63"/>
      <c r="H39" s="63"/>
      <c r="I39" s="63"/>
      <c r="J39" s="71">
        <f t="shared" si="1"/>
        <v>0</v>
      </c>
    </row>
    <row r="40" spans="2:10" ht="18" hidden="1" customHeight="1">
      <c r="B40" s="71">
        <v>11</v>
      </c>
      <c r="C40" s="63"/>
      <c r="D40" s="63"/>
      <c r="E40" s="63"/>
      <c r="F40" s="63"/>
      <c r="G40" s="63"/>
      <c r="H40" s="63"/>
      <c r="I40" s="63"/>
      <c r="J40" s="71">
        <f t="shared" si="1"/>
        <v>0</v>
      </c>
    </row>
    <row r="41" spans="2:10" ht="18" hidden="1" customHeight="1">
      <c r="B41" s="71">
        <v>12</v>
      </c>
      <c r="C41" s="63"/>
      <c r="D41" s="63"/>
      <c r="E41" s="63"/>
      <c r="F41" s="63"/>
      <c r="G41" s="63"/>
      <c r="H41" s="63"/>
      <c r="I41" s="63"/>
      <c r="J41" s="71">
        <f t="shared" si="1"/>
        <v>0</v>
      </c>
    </row>
    <row r="42" spans="2:10" ht="18" hidden="1" customHeight="1">
      <c r="B42" s="71" t="s">
        <v>94</v>
      </c>
      <c r="C42" s="63"/>
      <c r="D42" s="63"/>
      <c r="E42" s="63"/>
      <c r="F42" s="63"/>
      <c r="G42" s="63"/>
      <c r="H42" s="63"/>
      <c r="I42" s="63"/>
      <c r="J42" s="71">
        <f t="shared" si="1"/>
        <v>0</v>
      </c>
    </row>
    <row r="43" spans="2:10" ht="18" hidden="1" customHeight="1">
      <c r="B43" s="71" t="s">
        <v>7</v>
      </c>
      <c r="C43" s="63">
        <f>C42+C41+C40+C39+C38+C37+C36+C35+C34+C33+C32+C31+C30+C29</f>
        <v>0</v>
      </c>
      <c r="D43" s="63">
        <f t="shared" ref="D43:I43" si="2">D42+D41+D40+D39+D38+D37+D36+D35+D34+D33+D32+D31+D30+D29</f>
        <v>0</v>
      </c>
      <c r="E43" s="63">
        <f t="shared" si="2"/>
        <v>0</v>
      </c>
      <c r="F43" s="63">
        <f t="shared" si="2"/>
        <v>0</v>
      </c>
      <c r="G43" s="63">
        <f t="shared" si="2"/>
        <v>0</v>
      </c>
      <c r="H43" s="63">
        <f t="shared" si="2"/>
        <v>0</v>
      </c>
      <c r="I43" s="63">
        <f t="shared" si="2"/>
        <v>0</v>
      </c>
      <c r="J43" s="71">
        <f t="shared" si="1"/>
        <v>0</v>
      </c>
    </row>
    <row r="45" spans="2:10">
      <c r="B45" s="2" t="s">
        <v>219</v>
      </c>
    </row>
    <row r="46" spans="2:10" ht="57" customHeight="1">
      <c r="B46" s="131" t="s">
        <v>89</v>
      </c>
      <c r="C46" s="64" t="s">
        <v>8</v>
      </c>
      <c r="D46" s="64" t="s">
        <v>9</v>
      </c>
      <c r="E46" s="63" t="s">
        <v>167</v>
      </c>
    </row>
    <row r="47" spans="2:10" hidden="1">
      <c r="B47" s="71" t="s">
        <v>88</v>
      </c>
      <c r="C47" s="71"/>
      <c r="D47" s="71"/>
      <c r="E47" s="71">
        <f>SUM(C47:D47)</f>
        <v>0</v>
      </c>
    </row>
    <row r="48" spans="2:10" hidden="1">
      <c r="B48" s="71">
        <v>1</v>
      </c>
      <c r="C48" s="71"/>
      <c r="D48" s="71"/>
      <c r="E48" s="71">
        <f t="shared" ref="E48:E61" si="3">SUM(C48:D48)</f>
        <v>0</v>
      </c>
    </row>
    <row r="49" spans="2:10" hidden="1">
      <c r="B49" s="71">
        <v>2</v>
      </c>
      <c r="C49" s="71"/>
      <c r="D49" s="71"/>
      <c r="E49" s="71">
        <f t="shared" si="3"/>
        <v>0</v>
      </c>
    </row>
    <row r="50" spans="2:10" hidden="1">
      <c r="B50" s="71">
        <v>3</v>
      </c>
      <c r="C50" s="71"/>
      <c r="D50" s="71"/>
      <c r="E50" s="71">
        <f t="shared" si="3"/>
        <v>0</v>
      </c>
    </row>
    <row r="51" spans="2:10" hidden="1">
      <c r="B51" s="71">
        <v>4</v>
      </c>
      <c r="C51" s="71"/>
      <c r="D51" s="71"/>
      <c r="E51" s="71">
        <f t="shared" si="3"/>
        <v>0</v>
      </c>
    </row>
    <row r="52" spans="2:10" hidden="1">
      <c r="B52" s="71">
        <v>5</v>
      </c>
      <c r="C52" s="71"/>
      <c r="D52" s="71"/>
      <c r="E52" s="71">
        <f t="shared" si="3"/>
        <v>0</v>
      </c>
    </row>
    <row r="53" spans="2:10" hidden="1">
      <c r="B53" s="71">
        <v>6</v>
      </c>
      <c r="C53" s="71"/>
      <c r="D53" s="71"/>
      <c r="E53" s="71">
        <f t="shared" si="3"/>
        <v>0</v>
      </c>
    </row>
    <row r="54" spans="2:10" hidden="1">
      <c r="B54" s="71">
        <v>7</v>
      </c>
      <c r="C54" s="71"/>
      <c r="D54" s="71"/>
      <c r="E54" s="71">
        <f t="shared" si="3"/>
        <v>0</v>
      </c>
    </row>
    <row r="55" spans="2:10" hidden="1">
      <c r="B55" s="71">
        <v>8</v>
      </c>
      <c r="C55" s="71"/>
      <c r="D55" s="71"/>
      <c r="E55" s="71">
        <f t="shared" si="3"/>
        <v>0</v>
      </c>
    </row>
    <row r="56" spans="2:10">
      <c r="B56" s="71">
        <v>9</v>
      </c>
      <c r="C56" s="71"/>
      <c r="D56" s="71"/>
      <c r="E56" s="71">
        <f t="shared" si="3"/>
        <v>0</v>
      </c>
    </row>
    <row r="57" spans="2:10" hidden="1">
      <c r="B57" s="71">
        <v>10</v>
      </c>
      <c r="C57" s="71"/>
      <c r="D57" s="71"/>
      <c r="E57" s="71">
        <f t="shared" si="3"/>
        <v>0</v>
      </c>
    </row>
    <row r="58" spans="2:10" hidden="1">
      <c r="B58" s="71">
        <v>11</v>
      </c>
      <c r="C58" s="71"/>
      <c r="D58" s="71"/>
      <c r="E58" s="71">
        <f t="shared" si="3"/>
        <v>0</v>
      </c>
    </row>
    <row r="59" spans="2:10" hidden="1">
      <c r="B59" s="71">
        <v>12</v>
      </c>
      <c r="C59" s="71"/>
      <c r="D59" s="71"/>
      <c r="E59" s="71">
        <f t="shared" si="3"/>
        <v>0</v>
      </c>
    </row>
    <row r="60" spans="2:10" hidden="1">
      <c r="B60" s="71" t="s">
        <v>94</v>
      </c>
      <c r="C60" s="71"/>
      <c r="D60" s="71"/>
      <c r="E60" s="71">
        <f t="shared" si="3"/>
        <v>0</v>
      </c>
    </row>
    <row r="61" spans="2:10" hidden="1">
      <c r="B61" s="71" t="s">
        <v>7</v>
      </c>
      <c r="C61" s="63">
        <f>C60+C59+C58+C57+C56+C55+C54+C53+C52+C51+C50+C49+C48+C47</f>
        <v>0</v>
      </c>
      <c r="D61" s="63">
        <f>D60+D59+D58+D57+D56+D55+D54+D53+D52+D51+D50+D49+D48+D47</f>
        <v>0</v>
      </c>
      <c r="E61" s="71">
        <f t="shared" si="3"/>
        <v>0</v>
      </c>
    </row>
    <row r="62" spans="2:10">
      <c r="B62" s="5"/>
    </row>
    <row r="63" spans="2:10" s="2" customFormat="1">
      <c r="B63" s="2" t="s">
        <v>220</v>
      </c>
    </row>
    <row r="64" spans="2:10" ht="62" customHeight="1">
      <c r="B64" s="131" t="s">
        <v>89</v>
      </c>
      <c r="C64" s="92" t="s">
        <v>298</v>
      </c>
      <c r="D64" s="92" t="s">
        <v>299</v>
      </c>
      <c r="E64" s="92" t="s">
        <v>300</v>
      </c>
      <c r="F64" s="92" t="s">
        <v>301</v>
      </c>
      <c r="G64" s="92" t="s">
        <v>302</v>
      </c>
      <c r="H64" s="92" t="s">
        <v>303</v>
      </c>
      <c r="I64" s="92" t="s">
        <v>343</v>
      </c>
      <c r="J64" s="63" t="s">
        <v>167</v>
      </c>
    </row>
    <row r="65" spans="2:10" hidden="1">
      <c r="B65" s="71" t="s">
        <v>88</v>
      </c>
      <c r="C65" s="14"/>
      <c r="D65" s="14"/>
      <c r="E65" s="14"/>
      <c r="F65" s="14"/>
      <c r="G65" s="14"/>
      <c r="H65" s="14"/>
      <c r="I65" s="14"/>
      <c r="J65" s="71">
        <f>SUM(C65:I65)</f>
        <v>0</v>
      </c>
    </row>
    <row r="66" spans="2:10" hidden="1">
      <c r="B66" s="71">
        <v>1</v>
      </c>
      <c r="C66" s="14"/>
      <c r="D66" s="14"/>
      <c r="E66" s="14"/>
      <c r="F66" s="14"/>
      <c r="G66" s="14"/>
      <c r="H66" s="14"/>
      <c r="I66" s="14"/>
      <c r="J66" s="71">
        <f t="shared" ref="J66:J79" si="4">SUM(C66:I66)</f>
        <v>0</v>
      </c>
    </row>
    <row r="67" spans="2:10" hidden="1">
      <c r="B67" s="71">
        <v>2</v>
      </c>
      <c r="C67" s="14"/>
      <c r="D67" s="14"/>
      <c r="E67" s="14"/>
      <c r="F67" s="14"/>
      <c r="G67" s="14"/>
      <c r="H67" s="14"/>
      <c r="I67" s="14"/>
      <c r="J67" s="71">
        <f t="shared" si="4"/>
        <v>0</v>
      </c>
    </row>
    <row r="68" spans="2:10" hidden="1">
      <c r="B68" s="71">
        <v>3</v>
      </c>
      <c r="C68" s="14"/>
      <c r="D68" s="14"/>
      <c r="E68" s="14"/>
      <c r="F68" s="14"/>
      <c r="G68" s="14"/>
      <c r="H68" s="14"/>
      <c r="I68" s="14"/>
      <c r="J68" s="71">
        <f t="shared" si="4"/>
        <v>0</v>
      </c>
    </row>
    <row r="69" spans="2:10" hidden="1">
      <c r="B69" s="71">
        <v>4</v>
      </c>
      <c r="C69" s="14"/>
      <c r="D69" s="14"/>
      <c r="E69" s="14"/>
      <c r="F69" s="14"/>
      <c r="G69" s="14"/>
      <c r="H69" s="14"/>
      <c r="I69" s="14"/>
      <c r="J69" s="71">
        <f t="shared" si="4"/>
        <v>0</v>
      </c>
    </row>
    <row r="70" spans="2:10" hidden="1">
      <c r="B70" s="71">
        <v>5</v>
      </c>
      <c r="C70" s="14"/>
      <c r="D70" s="14"/>
      <c r="E70" s="14"/>
      <c r="F70" s="14"/>
      <c r="G70" s="14"/>
      <c r="H70" s="14"/>
      <c r="I70" s="14"/>
      <c r="J70" s="71">
        <f t="shared" si="4"/>
        <v>0</v>
      </c>
    </row>
    <row r="71" spans="2:10" hidden="1">
      <c r="B71" s="71">
        <v>6</v>
      </c>
      <c r="C71" s="14"/>
      <c r="D71" s="14"/>
      <c r="E71" s="14"/>
      <c r="F71" s="14"/>
      <c r="G71" s="14"/>
      <c r="H71" s="14"/>
      <c r="I71" s="14"/>
      <c r="J71" s="71">
        <f t="shared" si="4"/>
        <v>0</v>
      </c>
    </row>
    <row r="72" spans="2:10" hidden="1">
      <c r="B72" s="71">
        <v>7</v>
      </c>
      <c r="C72" s="14"/>
      <c r="D72" s="14"/>
      <c r="E72" s="14"/>
      <c r="F72" s="14"/>
      <c r="G72" s="14"/>
      <c r="H72" s="14"/>
      <c r="I72" s="14"/>
      <c r="J72" s="71">
        <f t="shared" si="4"/>
        <v>0</v>
      </c>
    </row>
    <row r="73" spans="2:10" hidden="1">
      <c r="B73" s="71">
        <v>8</v>
      </c>
      <c r="C73" s="14"/>
      <c r="D73" s="14"/>
      <c r="E73" s="14"/>
      <c r="F73" s="14"/>
      <c r="G73" s="14"/>
      <c r="H73" s="14"/>
      <c r="I73" s="14"/>
      <c r="J73" s="71">
        <f t="shared" si="4"/>
        <v>0</v>
      </c>
    </row>
    <row r="74" spans="2:10">
      <c r="B74" s="71">
        <v>9</v>
      </c>
      <c r="C74" s="14"/>
      <c r="D74" s="14"/>
      <c r="E74" s="14"/>
      <c r="F74" s="14"/>
      <c r="G74" s="14"/>
      <c r="H74" s="14"/>
      <c r="I74" s="14"/>
      <c r="J74" s="71">
        <f t="shared" si="4"/>
        <v>0</v>
      </c>
    </row>
    <row r="75" spans="2:10" hidden="1">
      <c r="B75" s="71">
        <v>10</v>
      </c>
      <c r="C75" s="14"/>
      <c r="D75" s="14"/>
      <c r="E75" s="14"/>
      <c r="F75" s="14"/>
      <c r="G75" s="14"/>
      <c r="H75" s="14"/>
      <c r="I75" s="14"/>
      <c r="J75" s="71">
        <f t="shared" si="4"/>
        <v>0</v>
      </c>
    </row>
    <row r="76" spans="2:10" hidden="1">
      <c r="B76" s="71">
        <v>11</v>
      </c>
      <c r="C76" s="14"/>
      <c r="D76" s="14"/>
      <c r="E76" s="14"/>
      <c r="F76" s="14"/>
      <c r="G76" s="14"/>
      <c r="H76" s="14"/>
      <c r="I76" s="14"/>
      <c r="J76" s="71">
        <f t="shared" si="4"/>
        <v>0</v>
      </c>
    </row>
    <row r="77" spans="2:10" hidden="1">
      <c r="B77" s="71">
        <v>12</v>
      </c>
      <c r="C77" s="14"/>
      <c r="D77" s="14"/>
      <c r="E77" s="14"/>
      <c r="F77" s="14"/>
      <c r="G77" s="14"/>
      <c r="H77" s="14"/>
      <c r="I77" s="14"/>
      <c r="J77" s="71">
        <f t="shared" si="4"/>
        <v>0</v>
      </c>
    </row>
    <row r="78" spans="2:10" hidden="1">
      <c r="B78" s="71" t="s">
        <v>94</v>
      </c>
      <c r="C78" s="14"/>
      <c r="D78" s="14"/>
      <c r="E78" s="14"/>
      <c r="F78" s="14"/>
      <c r="G78" s="14"/>
      <c r="H78" s="14"/>
      <c r="I78" s="14"/>
      <c r="J78" s="71">
        <f t="shared" si="4"/>
        <v>0</v>
      </c>
    </row>
    <row r="79" spans="2:10" hidden="1">
      <c r="B79" s="71" t="s">
        <v>7</v>
      </c>
      <c r="C79" s="63">
        <f>C78+C77+C76+C75+C74+C73+C72+C71+C70+C69+C68+C67+C66+C65</f>
        <v>0</v>
      </c>
      <c r="D79" s="63">
        <f t="shared" ref="D79:I79" si="5">D78+D77+D76+D75+D74+D73+D72+D71+D70+D69+D68+D67+D66+D65</f>
        <v>0</v>
      </c>
      <c r="E79" s="63">
        <f t="shared" si="5"/>
        <v>0</v>
      </c>
      <c r="F79" s="63">
        <f t="shared" si="5"/>
        <v>0</v>
      </c>
      <c r="G79" s="63">
        <f t="shared" si="5"/>
        <v>0</v>
      </c>
      <c r="H79" s="63">
        <f t="shared" si="5"/>
        <v>0</v>
      </c>
      <c r="I79" s="63">
        <f t="shared" si="5"/>
        <v>0</v>
      </c>
      <c r="J79" s="71">
        <f t="shared" si="4"/>
        <v>0</v>
      </c>
    </row>
    <row r="81" spans="2:19" s="2" customFormat="1">
      <c r="B81" s="2" t="s">
        <v>221</v>
      </c>
    </row>
    <row r="82" spans="2:19" ht="85">
      <c r="B82" s="158" t="s">
        <v>89</v>
      </c>
      <c r="C82" s="63" t="s">
        <v>10</v>
      </c>
      <c r="D82" s="63" t="s">
        <v>11</v>
      </c>
      <c r="E82" s="63" t="s">
        <v>12</v>
      </c>
      <c r="F82" s="63" t="s">
        <v>13</v>
      </c>
      <c r="G82" s="63" t="s">
        <v>16</v>
      </c>
      <c r="H82" s="63" t="s">
        <v>14</v>
      </c>
      <c r="I82" s="63" t="s">
        <v>15</v>
      </c>
      <c r="J82" s="19" t="s">
        <v>17</v>
      </c>
      <c r="K82" s="63" t="s">
        <v>18</v>
      </c>
      <c r="L82" s="63" t="s">
        <v>20</v>
      </c>
      <c r="M82" s="63" t="s">
        <v>19</v>
      </c>
      <c r="N82" s="63" t="s">
        <v>21</v>
      </c>
      <c r="O82" s="63" t="s">
        <v>22</v>
      </c>
      <c r="P82" s="63" t="s">
        <v>23</v>
      </c>
      <c r="Q82" s="63" t="s">
        <v>25</v>
      </c>
      <c r="R82" s="63" t="s">
        <v>24</v>
      </c>
      <c r="S82" s="156" t="s">
        <v>167</v>
      </c>
    </row>
    <row r="83" spans="2:19" ht="17">
      <c r="B83" s="159"/>
      <c r="C83" s="20" t="s">
        <v>95</v>
      </c>
      <c r="D83" s="20" t="s">
        <v>96</v>
      </c>
      <c r="E83" s="20" t="s">
        <v>97</v>
      </c>
      <c r="F83" s="20" t="s">
        <v>98</v>
      </c>
      <c r="G83" s="20" t="s">
        <v>99</v>
      </c>
      <c r="H83" s="20" t="s">
        <v>100</v>
      </c>
      <c r="I83" s="20" t="s">
        <v>101</v>
      </c>
      <c r="J83" s="20" t="s">
        <v>102</v>
      </c>
      <c r="K83" s="20" t="s">
        <v>103</v>
      </c>
      <c r="L83" s="20" t="s">
        <v>104</v>
      </c>
      <c r="M83" s="20" t="s">
        <v>105</v>
      </c>
      <c r="N83" s="20" t="s">
        <v>106</v>
      </c>
      <c r="O83" s="20" t="s">
        <v>107</v>
      </c>
      <c r="P83" s="20" t="s">
        <v>108</v>
      </c>
      <c r="Q83" s="20" t="s">
        <v>109</v>
      </c>
      <c r="R83" s="20" t="s">
        <v>110</v>
      </c>
      <c r="S83" s="157"/>
    </row>
    <row r="84" spans="2:19" hidden="1">
      <c r="B84" s="71" t="s">
        <v>88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71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idden="1">
      <c r="B86" s="71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idden="1">
      <c r="B87" s="71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71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71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71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idden="1">
      <c r="B91" s="71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71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>
      <c r="B93" s="71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idden="1">
      <c r="B94" s="71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71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71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71" t="s">
        <v>94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71" t="s">
        <v>7</v>
      </c>
      <c r="C98" s="63">
        <f>C97+C96+C95+C94+C93+C92+C91+C90+C89+C88+C87+C86+C85+C84</f>
        <v>0</v>
      </c>
      <c r="D98" s="63">
        <f t="shared" ref="D98:R98" si="7">D97+D96+D95+D94+D93+D92+D91+D90+D89+D88+D87+D86+D85+D84</f>
        <v>0</v>
      </c>
      <c r="E98" s="63">
        <f t="shared" si="7"/>
        <v>0</v>
      </c>
      <c r="F98" s="63">
        <f t="shared" si="7"/>
        <v>0</v>
      </c>
      <c r="G98" s="63">
        <f t="shared" si="7"/>
        <v>0</v>
      </c>
      <c r="H98" s="63">
        <f t="shared" si="7"/>
        <v>0</v>
      </c>
      <c r="I98" s="63">
        <f t="shared" si="7"/>
        <v>0</v>
      </c>
      <c r="J98" s="63">
        <f t="shared" si="7"/>
        <v>0</v>
      </c>
      <c r="K98" s="63">
        <f t="shared" si="7"/>
        <v>0</v>
      </c>
      <c r="L98" s="63">
        <f t="shared" si="7"/>
        <v>0</v>
      </c>
      <c r="M98" s="63">
        <f t="shared" si="7"/>
        <v>0</v>
      </c>
      <c r="N98" s="63">
        <f t="shared" si="7"/>
        <v>0</v>
      </c>
      <c r="O98" s="63">
        <f t="shared" si="7"/>
        <v>0</v>
      </c>
      <c r="P98" s="63">
        <f t="shared" si="7"/>
        <v>0</v>
      </c>
      <c r="Q98" s="63">
        <f t="shared" si="7"/>
        <v>0</v>
      </c>
      <c r="R98" s="63">
        <f t="shared" si="7"/>
        <v>0</v>
      </c>
      <c r="S98" s="14">
        <f t="shared" si="6"/>
        <v>0</v>
      </c>
    </row>
    <row r="100" spans="2:19" s="2" customFormat="1">
      <c r="B100" s="8" t="s">
        <v>222</v>
      </c>
    </row>
    <row r="101" spans="2:19" ht="68" customHeight="1">
      <c r="B101" s="158" t="s">
        <v>89</v>
      </c>
      <c r="C101" s="63" t="s">
        <v>26</v>
      </c>
      <c r="D101" s="63" t="s">
        <v>27</v>
      </c>
      <c r="E101" s="63" t="s">
        <v>28</v>
      </c>
      <c r="F101" s="63" t="s">
        <v>29</v>
      </c>
      <c r="G101" s="63" t="s">
        <v>30</v>
      </c>
      <c r="H101" s="63" t="s">
        <v>31</v>
      </c>
      <c r="I101" s="63" t="s">
        <v>32</v>
      </c>
      <c r="J101" s="63" t="s">
        <v>33</v>
      </c>
      <c r="K101" s="63" t="s">
        <v>34</v>
      </c>
      <c r="L101" s="63" t="s">
        <v>35</v>
      </c>
      <c r="M101" s="63" t="s">
        <v>235</v>
      </c>
      <c r="N101" s="63" t="s">
        <v>236</v>
      </c>
      <c r="O101" s="63" t="s">
        <v>24</v>
      </c>
      <c r="P101" s="156" t="s">
        <v>167</v>
      </c>
    </row>
    <row r="102" spans="2:19" ht="19">
      <c r="B102" s="159"/>
      <c r="C102" s="23" t="s">
        <v>237</v>
      </c>
      <c r="D102" s="23" t="s">
        <v>238</v>
      </c>
      <c r="E102" s="23" t="s">
        <v>239</v>
      </c>
      <c r="F102" s="23" t="s">
        <v>240</v>
      </c>
      <c r="G102" s="23" t="s">
        <v>241</v>
      </c>
      <c r="H102" s="23" t="s">
        <v>242</v>
      </c>
      <c r="I102" s="23" t="s">
        <v>243</v>
      </c>
      <c r="J102" s="23" t="s">
        <v>244</v>
      </c>
      <c r="K102" s="23" t="s">
        <v>245</v>
      </c>
      <c r="L102" s="23" t="s">
        <v>246</v>
      </c>
      <c r="M102" s="23" t="s">
        <v>247</v>
      </c>
      <c r="N102" s="23" t="s">
        <v>248</v>
      </c>
      <c r="O102" s="23" t="s">
        <v>249</v>
      </c>
      <c r="P102" s="157"/>
    </row>
    <row r="103" spans="2:19" hidden="1">
      <c r="B103" s="71" t="s">
        <v>88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14">
        <f>SUM(C103:O103)</f>
        <v>0</v>
      </c>
    </row>
    <row r="104" spans="2:19" hidden="1">
      <c r="B104" s="71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idden="1">
      <c r="B105" s="71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idden="1">
      <c r="B106" s="71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idden="1">
      <c r="B107" s="71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idden="1">
      <c r="B108" s="71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idden="1">
      <c r="B109" s="71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 hidden="1">
      <c r="B110" s="71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 hidden="1">
      <c r="B111" s="71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>
      <c r="B112" s="71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 hidden="1">
      <c r="B113" s="71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idden="1">
      <c r="B114" s="71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idden="1">
      <c r="B115" s="71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idden="1">
      <c r="B116" s="71" t="s">
        <v>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idden="1">
      <c r="B117" s="71" t="s">
        <v>7</v>
      </c>
      <c r="C117" s="63">
        <f>C116+C115+C114+C113+C112+C111+C110+C109+C108+C107+C106+C105+C104+C103</f>
        <v>0</v>
      </c>
      <c r="D117" s="63">
        <f t="shared" ref="D117:O117" si="9">D116+D115+D114+D113+D112+D111+D110+D109+D108+D107+D106+D105+D104+D103</f>
        <v>0</v>
      </c>
      <c r="E117" s="63">
        <f t="shared" si="9"/>
        <v>0</v>
      </c>
      <c r="F117" s="63">
        <f t="shared" si="9"/>
        <v>0</v>
      </c>
      <c r="G117" s="63">
        <f t="shared" si="9"/>
        <v>0</v>
      </c>
      <c r="H117" s="63">
        <f t="shared" si="9"/>
        <v>0</v>
      </c>
      <c r="I117" s="63">
        <f t="shared" si="9"/>
        <v>0</v>
      </c>
      <c r="J117" s="63">
        <f t="shared" si="9"/>
        <v>0</v>
      </c>
      <c r="K117" s="63">
        <f t="shared" si="9"/>
        <v>0</v>
      </c>
      <c r="L117" s="63">
        <f t="shared" si="9"/>
        <v>0</v>
      </c>
      <c r="M117" s="63">
        <f t="shared" si="9"/>
        <v>0</v>
      </c>
      <c r="N117" s="63">
        <f t="shared" si="9"/>
        <v>0</v>
      </c>
      <c r="O117" s="63">
        <f t="shared" si="9"/>
        <v>0</v>
      </c>
      <c r="P117" s="14">
        <f t="shared" si="8"/>
        <v>0</v>
      </c>
    </row>
    <row r="120" spans="2:16" s="2" customFormat="1">
      <c r="B120" s="9" t="s">
        <v>223</v>
      </c>
    </row>
    <row r="121" spans="2:16" ht="77.5" customHeight="1">
      <c r="B121" s="131" t="s">
        <v>89</v>
      </c>
      <c r="C121" s="64" t="s">
        <v>8</v>
      </c>
      <c r="D121" s="64" t="s">
        <v>9</v>
      </c>
      <c r="E121" s="63" t="s">
        <v>167</v>
      </c>
    </row>
    <row r="122" spans="2:16" hidden="1">
      <c r="B122" s="71" t="s">
        <v>88</v>
      </c>
      <c r="C122" s="71"/>
      <c r="D122" s="71"/>
      <c r="E122" s="71">
        <f>SUM(C122:D122)</f>
        <v>0</v>
      </c>
    </row>
    <row r="123" spans="2:16" hidden="1">
      <c r="B123" s="71">
        <v>1</v>
      </c>
      <c r="C123" s="71"/>
      <c r="D123" s="71"/>
      <c r="E123" s="71">
        <f t="shared" ref="E123:E136" si="10">SUM(C123:D123)</f>
        <v>0</v>
      </c>
    </row>
    <row r="124" spans="2:16" hidden="1">
      <c r="B124" s="71">
        <v>2</v>
      </c>
      <c r="C124" s="71"/>
      <c r="D124" s="71"/>
      <c r="E124" s="71">
        <f t="shared" si="10"/>
        <v>0</v>
      </c>
    </row>
    <row r="125" spans="2:16" hidden="1">
      <c r="B125" s="71">
        <v>3</v>
      </c>
      <c r="C125" s="71"/>
      <c r="D125" s="71"/>
      <c r="E125" s="71">
        <f t="shared" si="10"/>
        <v>0</v>
      </c>
    </row>
    <row r="126" spans="2:16" hidden="1">
      <c r="B126" s="71">
        <v>4</v>
      </c>
      <c r="C126" s="71"/>
      <c r="D126" s="71"/>
      <c r="E126" s="71">
        <f t="shared" si="10"/>
        <v>0</v>
      </c>
    </row>
    <row r="127" spans="2:16" hidden="1">
      <c r="B127" s="71">
        <v>5</v>
      </c>
      <c r="C127" s="71"/>
      <c r="D127" s="71"/>
      <c r="E127" s="71">
        <f t="shared" si="10"/>
        <v>0</v>
      </c>
    </row>
    <row r="128" spans="2:16" hidden="1">
      <c r="B128" s="71">
        <v>6</v>
      </c>
      <c r="C128" s="71"/>
      <c r="D128" s="71"/>
      <c r="E128" s="71">
        <f t="shared" si="10"/>
        <v>0</v>
      </c>
    </row>
    <row r="129" spans="2:14" hidden="1">
      <c r="B129" s="71">
        <v>7</v>
      </c>
      <c r="C129" s="71"/>
      <c r="D129" s="71"/>
      <c r="E129" s="71">
        <f t="shared" si="10"/>
        <v>0</v>
      </c>
    </row>
    <row r="130" spans="2:14" hidden="1">
      <c r="B130" s="71">
        <v>8</v>
      </c>
      <c r="C130" s="71"/>
      <c r="D130" s="71"/>
      <c r="E130" s="71">
        <f t="shared" si="10"/>
        <v>0</v>
      </c>
    </row>
    <row r="131" spans="2:14">
      <c r="B131" s="71">
        <v>9</v>
      </c>
      <c r="C131" s="71"/>
      <c r="D131" s="71"/>
      <c r="E131" s="71">
        <f t="shared" si="10"/>
        <v>0</v>
      </c>
    </row>
    <row r="132" spans="2:14" hidden="1">
      <c r="B132" s="71">
        <v>10</v>
      </c>
      <c r="C132" s="71"/>
      <c r="D132" s="71"/>
      <c r="E132" s="71">
        <f t="shared" si="10"/>
        <v>0</v>
      </c>
    </row>
    <row r="133" spans="2:14" hidden="1">
      <c r="B133" s="71">
        <v>11</v>
      </c>
      <c r="C133" s="71"/>
      <c r="D133" s="71"/>
      <c r="E133" s="71">
        <f t="shared" si="10"/>
        <v>0</v>
      </c>
    </row>
    <row r="134" spans="2:14" hidden="1">
      <c r="B134" s="71">
        <v>12</v>
      </c>
      <c r="C134" s="71"/>
      <c r="D134" s="71"/>
      <c r="E134" s="71">
        <f t="shared" si="10"/>
        <v>0</v>
      </c>
    </row>
    <row r="135" spans="2:14" hidden="1">
      <c r="B135" s="71" t="s">
        <v>94</v>
      </c>
      <c r="C135" s="71"/>
      <c r="D135" s="71"/>
      <c r="E135" s="71">
        <f t="shared" si="10"/>
        <v>0</v>
      </c>
    </row>
    <row r="136" spans="2:14" hidden="1">
      <c r="B136" s="71" t="s">
        <v>7</v>
      </c>
      <c r="C136" s="63">
        <f>C135+C134+C133+C132+C131+C130+C129+C128+C127+C126+C125+C124+C123+C122</f>
        <v>0</v>
      </c>
      <c r="D136" s="63">
        <f>D135+D134+D133+D132+D131+D130+D129+D128+D127+D126+D125+D124+D123+D122</f>
        <v>0</v>
      </c>
      <c r="E136" s="71">
        <f t="shared" si="10"/>
        <v>0</v>
      </c>
    </row>
    <row r="138" spans="2:14" s="2" customFormat="1">
      <c r="B138" s="8" t="s">
        <v>224</v>
      </c>
    </row>
    <row r="139" spans="2:14" s="6" customFormat="1" ht="108.5" customHeight="1">
      <c r="B139" s="158" t="s">
        <v>89</v>
      </c>
      <c r="C139" s="63" t="s">
        <v>36</v>
      </c>
      <c r="D139" s="63" t="s">
        <v>37</v>
      </c>
      <c r="E139" s="63" t="s">
        <v>38</v>
      </c>
      <c r="F139" s="63" t="s">
        <v>39</v>
      </c>
      <c r="G139" s="63" t="s">
        <v>40</v>
      </c>
      <c r="H139" s="63" t="s">
        <v>41</v>
      </c>
      <c r="I139" s="63" t="s">
        <v>42</v>
      </c>
      <c r="J139" s="63" t="s">
        <v>43</v>
      </c>
      <c r="K139" s="63" t="s">
        <v>44</v>
      </c>
      <c r="L139" s="63" t="s">
        <v>250</v>
      </c>
      <c r="M139" s="156" t="s">
        <v>167</v>
      </c>
      <c r="N139" s="7"/>
    </row>
    <row r="140" spans="2:14" s="6" customFormat="1" ht="19">
      <c r="B140" s="159"/>
      <c r="C140" s="23" t="s">
        <v>120</v>
      </c>
      <c r="D140" s="23" t="s">
        <v>121</v>
      </c>
      <c r="E140" s="23" t="s">
        <v>122</v>
      </c>
      <c r="F140" s="23" t="s">
        <v>123</v>
      </c>
      <c r="G140" s="23" t="s">
        <v>124</v>
      </c>
      <c r="H140" s="23" t="s">
        <v>125</v>
      </c>
      <c r="I140" s="23" t="s">
        <v>126</v>
      </c>
      <c r="J140" s="23" t="s">
        <v>127</v>
      </c>
      <c r="K140" s="23" t="s">
        <v>128</v>
      </c>
      <c r="L140" s="23" t="s">
        <v>129</v>
      </c>
      <c r="M140" s="157"/>
      <c r="N140" s="7"/>
    </row>
    <row r="141" spans="2:14" hidden="1">
      <c r="B141" s="71" t="s">
        <v>88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71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71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71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71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71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71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idden="1">
      <c r="B148" s="71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71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>
      <c r="B150" s="71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idden="1">
      <c r="B151" s="71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71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71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idden="1">
      <c r="B154" s="71" t="s">
        <v>94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71" t="s">
        <v>7</v>
      </c>
      <c r="C155" s="63">
        <f>C154+C153+C152+C151+C150+C149+C148+C147+C146+C145+C144+C143+C142+C141</f>
        <v>0</v>
      </c>
      <c r="D155" s="63">
        <f t="shared" ref="D155:L155" si="12">D154+D153+D152+D151+D150+D149+D148+D147+D146+D145+D144+D143+D142+D141</f>
        <v>0</v>
      </c>
      <c r="E155" s="63">
        <f t="shared" si="12"/>
        <v>0</v>
      </c>
      <c r="F155" s="63">
        <f t="shared" si="12"/>
        <v>0</v>
      </c>
      <c r="G155" s="63">
        <f t="shared" si="12"/>
        <v>0</v>
      </c>
      <c r="H155" s="63">
        <f t="shared" si="12"/>
        <v>0</v>
      </c>
      <c r="I155" s="63">
        <f t="shared" si="12"/>
        <v>0</v>
      </c>
      <c r="J155" s="63">
        <f t="shared" si="12"/>
        <v>0</v>
      </c>
      <c r="K155" s="63">
        <f t="shared" si="12"/>
        <v>0</v>
      </c>
      <c r="L155" s="63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225</v>
      </c>
      <c r="C157" s="10"/>
      <c r="D157" s="10"/>
      <c r="E157" s="10"/>
    </row>
    <row r="158" spans="2:15" ht="57" customHeight="1">
      <c r="B158" s="158" t="s">
        <v>89</v>
      </c>
      <c r="C158" s="63" t="s">
        <v>45</v>
      </c>
      <c r="D158" s="63" t="s">
        <v>46</v>
      </c>
      <c r="E158" s="63" t="s">
        <v>47</v>
      </c>
      <c r="F158" s="63" t="s">
        <v>50</v>
      </c>
      <c r="G158" s="63" t="s">
        <v>26</v>
      </c>
      <c r="H158" s="63" t="s">
        <v>51</v>
      </c>
      <c r="I158" s="63" t="s">
        <v>52</v>
      </c>
      <c r="J158" s="63" t="s">
        <v>53</v>
      </c>
      <c r="K158" s="63" t="s">
        <v>54</v>
      </c>
      <c r="L158" s="63" t="s">
        <v>251</v>
      </c>
      <c r="M158" s="63" t="s">
        <v>252</v>
      </c>
      <c r="N158" s="63" t="s">
        <v>229</v>
      </c>
      <c r="O158" s="156" t="s">
        <v>167</v>
      </c>
    </row>
    <row r="159" spans="2:15" ht="16" customHeight="1">
      <c r="B159" s="159"/>
      <c r="C159" s="23" t="s">
        <v>130</v>
      </c>
      <c r="D159" s="23" t="s">
        <v>131</v>
      </c>
      <c r="E159" s="23" t="s">
        <v>132</v>
      </c>
      <c r="F159" s="23" t="s">
        <v>133</v>
      </c>
      <c r="G159" s="23" t="s">
        <v>134</v>
      </c>
      <c r="H159" s="23" t="s">
        <v>135</v>
      </c>
      <c r="I159" s="23" t="s">
        <v>136</v>
      </c>
      <c r="J159" s="23" t="s">
        <v>137</v>
      </c>
      <c r="K159" s="23" t="s">
        <v>138</v>
      </c>
      <c r="L159" s="23" t="s">
        <v>139</v>
      </c>
      <c r="M159" s="23" t="s">
        <v>227</v>
      </c>
      <c r="N159" s="23" t="s">
        <v>253</v>
      </c>
      <c r="O159" s="157"/>
    </row>
    <row r="160" spans="2:15" hidden="1">
      <c r="B160" s="71" t="s">
        <v>88</v>
      </c>
      <c r="C160" s="63"/>
      <c r="D160" s="63"/>
      <c r="E160" s="63"/>
      <c r="F160" s="71"/>
      <c r="G160" s="71"/>
      <c r="H160" s="71"/>
      <c r="I160" s="71"/>
      <c r="J160" s="71"/>
      <c r="K160" s="71"/>
      <c r="L160" s="71"/>
      <c r="M160" s="71"/>
      <c r="N160" s="71"/>
      <c r="O160" s="71">
        <f>SUM(C160:N160)</f>
        <v>0</v>
      </c>
    </row>
    <row r="161" spans="2:15" hidden="1">
      <c r="B161" s="71">
        <v>1</v>
      </c>
      <c r="C161" s="63"/>
      <c r="D161" s="63"/>
      <c r="E161" s="63"/>
      <c r="F161" s="71"/>
      <c r="G161" s="71"/>
      <c r="H161" s="71"/>
      <c r="I161" s="71"/>
      <c r="J161" s="71"/>
      <c r="K161" s="71"/>
      <c r="L161" s="71"/>
      <c r="M161" s="71"/>
      <c r="N161" s="71"/>
      <c r="O161" s="71">
        <f t="shared" ref="O161:O174" si="13">SUM(C161:N161)</f>
        <v>0</v>
      </c>
    </row>
    <row r="162" spans="2:15" hidden="1">
      <c r="B162" s="71">
        <v>2</v>
      </c>
      <c r="C162" s="63"/>
      <c r="D162" s="63"/>
      <c r="E162" s="63"/>
      <c r="F162" s="71"/>
      <c r="G162" s="71"/>
      <c r="H162" s="71"/>
      <c r="I162" s="71"/>
      <c r="J162" s="71"/>
      <c r="K162" s="71"/>
      <c r="L162" s="71"/>
      <c r="M162" s="71"/>
      <c r="N162" s="71"/>
      <c r="O162" s="71">
        <f t="shared" si="13"/>
        <v>0</v>
      </c>
    </row>
    <row r="163" spans="2:15" hidden="1">
      <c r="B163" s="71">
        <v>3</v>
      </c>
      <c r="C163" s="63"/>
      <c r="D163" s="63"/>
      <c r="E163" s="63"/>
      <c r="F163" s="71"/>
      <c r="G163" s="71"/>
      <c r="H163" s="71"/>
      <c r="I163" s="71"/>
      <c r="J163" s="71"/>
      <c r="K163" s="71"/>
      <c r="L163" s="71"/>
      <c r="M163" s="71"/>
      <c r="N163" s="71"/>
      <c r="O163" s="71">
        <f t="shared" si="13"/>
        <v>0</v>
      </c>
    </row>
    <row r="164" spans="2:15" hidden="1">
      <c r="B164" s="71">
        <v>4</v>
      </c>
      <c r="C164" s="63"/>
      <c r="D164" s="63"/>
      <c r="E164" s="63"/>
      <c r="F164" s="71"/>
      <c r="G164" s="71"/>
      <c r="H164" s="71"/>
      <c r="I164" s="71"/>
      <c r="J164" s="71"/>
      <c r="K164" s="71"/>
      <c r="L164" s="71"/>
      <c r="M164" s="71"/>
      <c r="N164" s="71"/>
      <c r="O164" s="71">
        <f t="shared" si="13"/>
        <v>0</v>
      </c>
    </row>
    <row r="165" spans="2:15" hidden="1">
      <c r="B165" s="71">
        <v>5</v>
      </c>
      <c r="C165" s="63"/>
      <c r="D165" s="63"/>
      <c r="E165" s="63"/>
      <c r="F165" s="71"/>
      <c r="G165" s="71"/>
      <c r="H165" s="71"/>
      <c r="I165" s="71"/>
      <c r="J165" s="71"/>
      <c r="K165" s="71"/>
      <c r="L165" s="71"/>
      <c r="M165" s="71"/>
      <c r="N165" s="71"/>
      <c r="O165" s="71">
        <f t="shared" si="13"/>
        <v>0</v>
      </c>
    </row>
    <row r="166" spans="2:15" hidden="1">
      <c r="B166" s="71">
        <v>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>
        <f t="shared" si="13"/>
        <v>0</v>
      </c>
    </row>
    <row r="167" spans="2:15" hidden="1">
      <c r="B167" s="71">
        <v>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>
        <f t="shared" si="13"/>
        <v>0</v>
      </c>
    </row>
    <row r="168" spans="2:15" hidden="1">
      <c r="B168" s="71">
        <v>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>
        <f t="shared" si="13"/>
        <v>0</v>
      </c>
    </row>
    <row r="169" spans="2:15">
      <c r="B169" s="71">
        <v>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>
        <f t="shared" si="13"/>
        <v>0</v>
      </c>
    </row>
    <row r="170" spans="2:15" hidden="1">
      <c r="B170" s="71">
        <v>10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>
        <f t="shared" si="13"/>
        <v>0</v>
      </c>
    </row>
    <row r="171" spans="2:15" hidden="1">
      <c r="B171" s="71">
        <v>11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>
        <f t="shared" si="13"/>
        <v>0</v>
      </c>
    </row>
    <row r="172" spans="2:15" hidden="1">
      <c r="B172" s="71">
        <v>12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>
        <f t="shared" si="13"/>
        <v>0</v>
      </c>
    </row>
    <row r="173" spans="2:15" hidden="1">
      <c r="B173" s="71" t="s">
        <v>94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>
        <f t="shared" si="13"/>
        <v>0</v>
      </c>
    </row>
    <row r="174" spans="2:15" hidden="1">
      <c r="B174" s="71" t="s">
        <v>7</v>
      </c>
      <c r="C174" s="63">
        <f>SUM(C160:C173)</f>
        <v>0</v>
      </c>
      <c r="D174" s="63">
        <f t="shared" ref="D174:N174" si="14">SUM(D160:D173)</f>
        <v>0</v>
      </c>
      <c r="E174" s="63">
        <f t="shared" si="14"/>
        <v>0</v>
      </c>
      <c r="F174" s="63">
        <f t="shared" si="14"/>
        <v>0</v>
      </c>
      <c r="G174" s="63">
        <f t="shared" si="14"/>
        <v>0</v>
      </c>
      <c r="H174" s="63">
        <f t="shared" si="14"/>
        <v>0</v>
      </c>
      <c r="I174" s="63">
        <f t="shared" si="14"/>
        <v>0</v>
      </c>
      <c r="J174" s="63">
        <f t="shared" si="14"/>
        <v>0</v>
      </c>
      <c r="K174" s="63">
        <f t="shared" si="14"/>
        <v>0</v>
      </c>
      <c r="L174" s="63">
        <f t="shared" si="14"/>
        <v>0</v>
      </c>
      <c r="M174" s="63">
        <f t="shared" si="14"/>
        <v>0</v>
      </c>
      <c r="N174" s="63">
        <f t="shared" si="14"/>
        <v>0</v>
      </c>
      <c r="O174" s="71">
        <f t="shared" si="13"/>
        <v>0</v>
      </c>
    </row>
    <row r="176" spans="2:15" s="2" customFormat="1" ht="14.5" customHeight="1">
      <c r="B176" s="33" t="s">
        <v>226</v>
      </c>
      <c r="C176" s="8"/>
      <c r="D176" s="8"/>
      <c r="E176" s="8"/>
      <c r="F176" s="8"/>
      <c r="G176" s="8"/>
      <c r="H176" s="8"/>
    </row>
    <row r="177" spans="2:36" ht="240.5" customHeight="1">
      <c r="B177" s="158" t="s">
        <v>89</v>
      </c>
      <c r="C177" s="63" t="s">
        <v>57</v>
      </c>
      <c r="D177" s="63" t="s">
        <v>254</v>
      </c>
      <c r="E177" s="63" t="s">
        <v>58</v>
      </c>
      <c r="F177" s="63" t="s">
        <v>59</v>
      </c>
      <c r="G177" s="63" t="s">
        <v>61</v>
      </c>
      <c r="H177" s="63" t="s">
        <v>62</v>
      </c>
      <c r="I177" s="63" t="s">
        <v>66</v>
      </c>
      <c r="J177" s="63" t="s">
        <v>67</v>
      </c>
      <c r="K177" s="63" t="s">
        <v>68</v>
      </c>
      <c r="L177" s="63" t="s">
        <v>69</v>
      </c>
      <c r="M177" s="63" t="s">
        <v>70</v>
      </c>
      <c r="N177" s="63" t="s">
        <v>71</v>
      </c>
      <c r="O177" s="63" t="s">
        <v>72</v>
      </c>
      <c r="P177" s="63" t="s">
        <v>73</v>
      </c>
      <c r="Q177" s="63" t="s">
        <v>74</v>
      </c>
      <c r="R177" s="63" t="s">
        <v>255</v>
      </c>
      <c r="S177" s="63" t="s">
        <v>256</v>
      </c>
      <c r="T177" s="63" t="s">
        <v>257</v>
      </c>
      <c r="U177" s="63" t="s">
        <v>75</v>
      </c>
      <c r="V177" s="63" t="s">
        <v>76</v>
      </c>
      <c r="W177" s="63" t="s">
        <v>77</v>
      </c>
      <c r="X177" s="63" t="s">
        <v>258</v>
      </c>
      <c r="Y177" s="63" t="s">
        <v>78</v>
      </c>
      <c r="Z177" s="63" t="s">
        <v>80</v>
      </c>
      <c r="AA177" s="63" t="s">
        <v>83</v>
      </c>
      <c r="AB177" s="63" t="s">
        <v>84</v>
      </c>
      <c r="AC177" s="63" t="s">
        <v>79</v>
      </c>
      <c r="AD177" s="63" t="s">
        <v>81</v>
      </c>
      <c r="AE177" s="63" t="s">
        <v>259</v>
      </c>
      <c r="AF177" s="63" t="s">
        <v>82</v>
      </c>
      <c r="AG177" s="63" t="s">
        <v>85</v>
      </c>
      <c r="AH177" s="63" t="s">
        <v>260</v>
      </c>
      <c r="AI177" s="63" t="s">
        <v>261</v>
      </c>
      <c r="AJ177" s="156" t="s">
        <v>167</v>
      </c>
    </row>
    <row r="178" spans="2:36" ht="16.5" customHeight="1">
      <c r="B178" s="159"/>
      <c r="C178" s="23" t="s">
        <v>262</v>
      </c>
      <c r="D178" s="23" t="s">
        <v>263</v>
      </c>
      <c r="E178" s="23" t="s">
        <v>264</v>
      </c>
      <c r="F178" s="23" t="s">
        <v>265</v>
      </c>
      <c r="G178" s="23" t="s">
        <v>266</v>
      </c>
      <c r="H178" s="23" t="s">
        <v>267</v>
      </c>
      <c r="I178" s="23" t="s">
        <v>268</v>
      </c>
      <c r="J178" s="23" t="s">
        <v>269</v>
      </c>
      <c r="K178" s="23" t="s">
        <v>270</v>
      </c>
      <c r="L178" s="23" t="s">
        <v>271</v>
      </c>
      <c r="M178" s="23" t="s">
        <v>272</v>
      </c>
      <c r="N178" s="23" t="s">
        <v>273</v>
      </c>
      <c r="O178" s="23" t="s">
        <v>274</v>
      </c>
      <c r="P178" s="23" t="s">
        <v>275</v>
      </c>
      <c r="Q178" s="23" t="s">
        <v>276</v>
      </c>
      <c r="R178" s="23" t="s">
        <v>277</v>
      </c>
      <c r="S178" s="23" t="s">
        <v>278</v>
      </c>
      <c r="T178" s="23" t="s">
        <v>279</v>
      </c>
      <c r="U178" s="23" t="s">
        <v>280</v>
      </c>
      <c r="V178" s="23" t="s">
        <v>281</v>
      </c>
      <c r="W178" s="23" t="s">
        <v>282</v>
      </c>
      <c r="X178" s="23" t="s">
        <v>283</v>
      </c>
      <c r="Y178" s="23" t="s">
        <v>284</v>
      </c>
      <c r="Z178" s="23" t="s">
        <v>285</v>
      </c>
      <c r="AA178" s="23" t="s">
        <v>286</v>
      </c>
      <c r="AB178" s="23" t="s">
        <v>287</v>
      </c>
      <c r="AC178" s="23" t="s">
        <v>288</v>
      </c>
      <c r="AD178" s="23" t="s">
        <v>289</v>
      </c>
      <c r="AE178" s="23" t="s">
        <v>290</v>
      </c>
      <c r="AF178" s="23" t="s">
        <v>291</v>
      </c>
      <c r="AG178" s="23" t="s">
        <v>292</v>
      </c>
      <c r="AH178" s="23" t="s">
        <v>293</v>
      </c>
      <c r="AI178" s="23" t="s">
        <v>294</v>
      </c>
      <c r="AJ178" s="157"/>
    </row>
    <row r="179" spans="2:36" hidden="1">
      <c r="B179" s="71" t="s">
        <v>88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idden="1">
      <c r="B180" s="71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idden="1">
      <c r="B181" s="71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71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71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71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71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idden="1">
      <c r="B186" s="71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71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>
      <c r="B188" s="71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idden="1">
      <c r="B189" s="71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71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71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71" t="s">
        <v>94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71" t="s">
        <v>7</v>
      </c>
      <c r="C193" s="63">
        <f>C192+C191+C190+C189+C188+C187+C186+C185+C184+C183+C182+C181+C180+C179</f>
        <v>0</v>
      </c>
      <c r="D193" s="63">
        <f t="shared" ref="D193:AI193" si="16">D192+D191+D190+D189+D188+D187+D186+D185+D184+D183+D182+D181+D180+D179</f>
        <v>0</v>
      </c>
      <c r="E193" s="63">
        <f t="shared" si="16"/>
        <v>0</v>
      </c>
      <c r="F193" s="63">
        <f t="shared" si="16"/>
        <v>0</v>
      </c>
      <c r="G193" s="63">
        <f t="shared" si="16"/>
        <v>0</v>
      </c>
      <c r="H193" s="63">
        <f t="shared" si="16"/>
        <v>0</v>
      </c>
      <c r="I193" s="63">
        <f t="shared" si="16"/>
        <v>0</v>
      </c>
      <c r="J193" s="63">
        <f t="shared" si="16"/>
        <v>0</v>
      </c>
      <c r="K193" s="63">
        <f t="shared" si="16"/>
        <v>0</v>
      </c>
      <c r="L193" s="63">
        <f t="shared" si="16"/>
        <v>0</v>
      </c>
      <c r="M193" s="63">
        <f t="shared" si="16"/>
        <v>0</v>
      </c>
      <c r="N193" s="63">
        <f t="shared" si="16"/>
        <v>0</v>
      </c>
      <c r="O193" s="63">
        <f t="shared" si="16"/>
        <v>0</v>
      </c>
      <c r="P193" s="63">
        <f t="shared" si="16"/>
        <v>0</v>
      </c>
      <c r="Q193" s="63">
        <f t="shared" si="16"/>
        <v>0</v>
      </c>
      <c r="R193" s="63">
        <f t="shared" si="16"/>
        <v>0</v>
      </c>
      <c r="S193" s="63">
        <f t="shared" si="16"/>
        <v>0</v>
      </c>
      <c r="T193" s="63">
        <f t="shared" si="16"/>
        <v>0</v>
      </c>
      <c r="U193" s="63">
        <f t="shared" si="16"/>
        <v>0</v>
      </c>
      <c r="V193" s="63">
        <f t="shared" si="16"/>
        <v>0</v>
      </c>
      <c r="W193" s="63">
        <f t="shared" si="16"/>
        <v>0</v>
      </c>
      <c r="X193" s="63">
        <f t="shared" si="16"/>
        <v>0</v>
      </c>
      <c r="Y193" s="63">
        <f t="shared" si="16"/>
        <v>0</v>
      </c>
      <c r="Z193" s="63">
        <f t="shared" si="16"/>
        <v>0</v>
      </c>
      <c r="AA193" s="63">
        <f t="shared" si="16"/>
        <v>0</v>
      </c>
      <c r="AB193" s="63">
        <f t="shared" si="16"/>
        <v>0</v>
      </c>
      <c r="AC193" s="63">
        <f t="shared" si="16"/>
        <v>0</v>
      </c>
      <c r="AD193" s="63">
        <f t="shared" si="16"/>
        <v>0</v>
      </c>
      <c r="AE193" s="63">
        <f t="shared" si="16"/>
        <v>0</v>
      </c>
      <c r="AF193" s="63">
        <f t="shared" si="16"/>
        <v>0</v>
      </c>
      <c r="AG193" s="63">
        <f t="shared" si="16"/>
        <v>0</v>
      </c>
      <c r="AH193" s="63">
        <f t="shared" si="16"/>
        <v>0</v>
      </c>
      <c r="AI193" s="63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64" t="s">
        <v>89</v>
      </c>
      <c r="C197" s="64" t="s">
        <v>8</v>
      </c>
      <c r="D197" s="64" t="s">
        <v>9</v>
      </c>
      <c r="E197" s="63" t="s">
        <v>167</v>
      </c>
    </row>
    <row r="198" spans="2:36" hidden="1">
      <c r="B198" s="71" t="s">
        <v>88</v>
      </c>
      <c r="C198" s="14"/>
      <c r="D198" s="14"/>
      <c r="E198" s="18">
        <f>SUM(C198:D198)</f>
        <v>0</v>
      </c>
    </row>
    <row r="199" spans="2:36" hidden="1">
      <c r="B199" s="71">
        <v>1</v>
      </c>
      <c r="C199" s="14"/>
      <c r="D199" s="14"/>
      <c r="E199" s="18">
        <f t="shared" ref="E199:E212" si="17">SUM(C199:D199)</f>
        <v>0</v>
      </c>
    </row>
    <row r="200" spans="2:36" hidden="1">
      <c r="B200" s="71">
        <v>2</v>
      </c>
      <c r="C200" s="14"/>
      <c r="D200" s="14"/>
      <c r="E200" s="18">
        <f t="shared" si="17"/>
        <v>0</v>
      </c>
    </row>
    <row r="201" spans="2:36" hidden="1">
      <c r="B201" s="71">
        <v>3</v>
      </c>
      <c r="C201" s="14"/>
      <c r="D201" s="14"/>
      <c r="E201" s="18">
        <f t="shared" si="17"/>
        <v>0</v>
      </c>
    </row>
    <row r="202" spans="2:36" hidden="1">
      <c r="B202" s="71">
        <v>4</v>
      </c>
      <c r="C202" s="14"/>
      <c r="D202" s="14"/>
      <c r="E202" s="18">
        <f t="shared" si="17"/>
        <v>0</v>
      </c>
    </row>
    <row r="203" spans="2:36" hidden="1">
      <c r="B203" s="71">
        <v>5</v>
      </c>
      <c r="C203" s="14"/>
      <c r="D203" s="14"/>
      <c r="E203" s="18">
        <f t="shared" si="17"/>
        <v>0</v>
      </c>
    </row>
    <row r="204" spans="2:36" hidden="1">
      <c r="B204" s="71">
        <v>6</v>
      </c>
      <c r="C204" s="14"/>
      <c r="D204" s="14"/>
      <c r="E204" s="18">
        <f t="shared" si="17"/>
        <v>0</v>
      </c>
    </row>
    <row r="205" spans="2:36" hidden="1">
      <c r="B205" s="71">
        <v>7</v>
      </c>
      <c r="C205" s="14"/>
      <c r="D205" s="14"/>
      <c r="E205" s="18">
        <f t="shared" si="17"/>
        <v>0</v>
      </c>
    </row>
    <row r="206" spans="2:36" hidden="1">
      <c r="B206" s="71">
        <v>8</v>
      </c>
      <c r="C206" s="14"/>
      <c r="D206" s="14"/>
      <c r="E206" s="18">
        <f t="shared" si="17"/>
        <v>0</v>
      </c>
    </row>
    <row r="207" spans="2:36">
      <c r="B207" s="71">
        <v>9</v>
      </c>
      <c r="C207" s="14"/>
      <c r="D207" s="14"/>
      <c r="E207" s="18">
        <f t="shared" si="17"/>
        <v>0</v>
      </c>
    </row>
    <row r="208" spans="2:36" hidden="1">
      <c r="B208" s="71">
        <v>10</v>
      </c>
      <c r="C208" s="14"/>
      <c r="D208" s="14"/>
      <c r="E208" s="18">
        <f t="shared" si="17"/>
        <v>0</v>
      </c>
    </row>
    <row r="209" spans="2:10" hidden="1">
      <c r="B209" s="71">
        <v>11</v>
      </c>
      <c r="C209" s="14"/>
      <c r="D209" s="14"/>
      <c r="E209" s="18">
        <f t="shared" si="17"/>
        <v>0</v>
      </c>
    </row>
    <row r="210" spans="2:10" hidden="1">
      <c r="B210" s="71">
        <v>12</v>
      </c>
      <c r="C210" s="14"/>
      <c r="D210" s="14"/>
      <c r="E210" s="18">
        <f t="shared" si="17"/>
        <v>0</v>
      </c>
    </row>
    <row r="211" spans="2:10" hidden="1">
      <c r="B211" s="71" t="s">
        <v>94</v>
      </c>
      <c r="C211" s="14"/>
      <c r="D211" s="14"/>
      <c r="E211" s="18">
        <f t="shared" si="17"/>
        <v>0</v>
      </c>
    </row>
    <row r="212" spans="2:10" hidden="1">
      <c r="B212" s="71" t="s">
        <v>7</v>
      </c>
      <c r="C212" s="63">
        <f>C211+C210+C209+C208+C207+C206+C205+C204+C203+C202+C201+C200+C199+C198</f>
        <v>0</v>
      </c>
      <c r="D212" s="63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228</v>
      </c>
    </row>
    <row r="215" spans="2:10" ht="85">
      <c r="B215" s="158" t="s">
        <v>89</v>
      </c>
      <c r="C215" s="17" t="s">
        <v>55</v>
      </c>
      <c r="D215" s="17" t="s">
        <v>56</v>
      </c>
      <c r="E215" s="63" t="s">
        <v>60</v>
      </c>
      <c r="F215" s="63" t="s">
        <v>64</v>
      </c>
      <c r="G215" s="63" t="s">
        <v>63</v>
      </c>
      <c r="H215" s="63" t="s">
        <v>65</v>
      </c>
      <c r="I215" s="63" t="s">
        <v>87</v>
      </c>
      <c r="J215" s="156" t="s">
        <v>167</v>
      </c>
    </row>
    <row r="216" spans="2:10" ht="19">
      <c r="B216" s="159"/>
      <c r="C216" s="23" t="s">
        <v>140</v>
      </c>
      <c r="D216" s="23" t="s">
        <v>141</v>
      </c>
      <c r="E216" s="23" t="s">
        <v>142</v>
      </c>
      <c r="F216" s="23" t="s">
        <v>143</v>
      </c>
      <c r="G216" s="23" t="s">
        <v>144</v>
      </c>
      <c r="H216" s="23" t="s">
        <v>145</v>
      </c>
      <c r="I216" s="23" t="s">
        <v>146</v>
      </c>
      <c r="J216" s="157"/>
    </row>
    <row r="217" spans="2:10" hidden="1">
      <c r="B217" s="71" t="s">
        <v>88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idden="1">
      <c r="B218" s="71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idden="1">
      <c r="B219" s="71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71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71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71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71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idden="1">
      <c r="B224" s="71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71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>
      <c r="B226" s="71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idden="1">
      <c r="B227" s="71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71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71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71" t="s">
        <v>94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71" t="s">
        <v>7</v>
      </c>
      <c r="C231" s="63">
        <f>C230+C229+C228+C227+C226+C225+C224+C223+C222+C221+C220+C219+C218+C217</f>
        <v>0</v>
      </c>
      <c r="D231" s="63">
        <f t="shared" ref="D231:I231" si="19">D230+D229+D228+D227+D226+D225+D224+D223+D222+D221+D220+D219+D218+D217</f>
        <v>0</v>
      </c>
      <c r="E231" s="63">
        <f t="shared" si="19"/>
        <v>0</v>
      </c>
      <c r="F231" s="63">
        <f t="shared" si="19"/>
        <v>0</v>
      </c>
      <c r="G231" s="63">
        <f t="shared" si="19"/>
        <v>0</v>
      </c>
      <c r="H231" s="63">
        <f t="shared" si="19"/>
        <v>0</v>
      </c>
      <c r="I231" s="63">
        <f t="shared" si="19"/>
        <v>0</v>
      </c>
      <c r="J231" s="18">
        <f t="shared" si="18"/>
        <v>0</v>
      </c>
    </row>
    <row r="233" spans="2:10">
      <c r="B233" s="140" t="s">
        <v>175</v>
      </c>
      <c r="C233" s="140"/>
      <c r="D233" s="32" t="s">
        <v>176</v>
      </c>
    </row>
    <row r="234" spans="2:10">
      <c r="B234" s="21" t="str">
        <f>IF(D233="","",IF(D233="English",'File Directory'!B53,IF(D233="Filipino",'File Directory'!B78,'File Directory'!B103)))</f>
        <v xml:space="preserve">Instruction: </v>
      </c>
      <c r="D234" s="13"/>
    </row>
    <row r="235" spans="2:10">
      <c r="B235" s="13"/>
      <c r="C235" s="22" t="str">
        <f>IF($D$233="","",IF($D$233="English",'File Directory'!C54,IF($D$233="Filipino",'File Directory'!C79,'File Directory'!C104)))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Directory'!C55,IF($D$233="Filipino",'File Directory'!C80,'File Directory'!C105)))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Directory'!C56,IF($D$233="Filipino",'File Directory'!C81,'File Directory'!C106)))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Directory'!C58,IF($D$233="Filipino",'File Directory'!C83,'File Directory'!C108)))</f>
        <v>*For Prospective Adviser</v>
      </c>
    </row>
    <row r="240" spans="2:10">
      <c r="C240" s="22" t="str">
        <f>IF($D$233="","",IF($D$233="English",'File Directory'!C59,IF($D$233="Filipino",'File Directory'!C84,'File Directory'!C109)))</f>
        <v>1. Review all MLESF for Accuracy/completeness</v>
      </c>
    </row>
    <row r="241" spans="3:3">
      <c r="C241" s="22" t="str">
        <f>IF($D$233="","",IF($D$233="English",'File Directory'!C60,IF($D$233="Filipino",'File Directory'!C85,'File Directory'!C110)))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Directory'!C61,IF($D$233="Filipino",'File Directory'!C86,'File Directory'!C111)))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Directory'!C63,IF($D$233="Filipino",'File Directory'!C88,'File Directory'!C113)))</f>
        <v>For Grade Level Enrollment Chair (if any)</v>
      </c>
    </row>
    <row r="245" spans="3:3">
      <c r="C245" s="22" t="str">
        <f>IF($D$233="","",IF($D$233="English",'File Directory'!C64,IF($D$233="Filipino",'File Directory'!C89,'File Directory'!C114)))</f>
        <v>1. Review all Summary Matrix submitted by advisers, check for accuracy/completeness</v>
      </c>
    </row>
    <row r="246" spans="3:3">
      <c r="C246" s="22" t="str">
        <f>IF($D$233="","",IF($D$233="English",'File Directory'!C65,IF($D$233="Filipino",'File Directory'!C90,'File Directory'!C115)))</f>
        <v xml:space="preserve">2. Prepare a Summary Matrix with totality for all items/questions of all sections </v>
      </c>
    </row>
    <row r="247" spans="3:3">
      <c r="C247" s="22" t="str">
        <f>IF($D$233="","",IF($D$233="English",'File Directory'!C66,IF($D$233="Filipino",'File Directory'!C91,'File Directory'!C116)))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Directory'!C68,IF($D$233="Filipino",'File Directory'!C93,'File Directory'!C118)))</f>
        <v>For School Enrollment Focal Person (SEFP)</v>
      </c>
    </row>
    <row r="250" spans="3:3">
      <c r="C250" s="22" t="str">
        <f>IF($D$233="","",IF($D$233="English",'File Directory'!C69,IF($D$233="Filipino",'File Directory'!C94,'File Directory'!C119)))</f>
        <v>1. Review all Grade Level Summary Matrix submitted by GLEC, check for accuracy/completeness</v>
      </c>
    </row>
    <row r="251" spans="3:3">
      <c r="C251" s="22" t="str">
        <f>IF($D$233="","",IF($D$233="English",'File Directory'!C70,IF($D$233="Filipino",'File Directory'!C95,'File Directory'!C120)))</f>
        <v>2. Prepare a Summary Matrix with totality for all items/questions of all Grade Levels</v>
      </c>
    </row>
    <row r="252" spans="3:3">
      <c r="C252" s="22" t="str">
        <f>IF($D$233="","",IF($D$233="English",'File Directory'!C71,IF($D$233="Filipino",'File Directory'!C96,'File Directory'!C121)))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Directory'!C73,IF($D$233="Filipino",'File Directory'!C98,'File Directory'!C123)))</f>
        <v>For LIS System Administrator</v>
      </c>
    </row>
    <row r="255" spans="3:3">
      <c r="C255" s="22" t="str">
        <f>IF($D$233="","",IF($D$233="English",'File Directory'!C74,IF($D$233="Filipino",'File Directory'!C99,'File Directory'!C124)))</f>
        <v>1. Review the School Level Summary Matrix  validate the correctness of enrollment count vis-a-vis the number of respondents</v>
      </c>
    </row>
    <row r="256" spans="3:3">
      <c r="C256" s="22" t="str">
        <f>IF($D$233="","",IF($D$233="English",'File Directory'!C75,IF($D$233="Filipino",'File Directory'!C100,'File Directory'!C125)))</f>
        <v>2. Login to LIS and click the QC Folder available in the Dashboard</v>
      </c>
    </row>
    <row r="257" spans="3:3">
      <c r="C257" s="22" t="str">
        <f>IF($D$233="","",IF($D$233="English",'File Directory'!C76,IF($D$233="Filipino",'File Directory'!C101,'File Directory'!C126)))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S82:S83"/>
    <mergeCell ref="D3:F3"/>
    <mergeCell ref="B4:C4"/>
    <mergeCell ref="G4:H4"/>
    <mergeCell ref="B5:C5"/>
    <mergeCell ref="E5:I5"/>
    <mergeCell ref="B27:B28"/>
    <mergeCell ref="J27:J28"/>
    <mergeCell ref="B82:B83"/>
    <mergeCell ref="B233:C233"/>
    <mergeCell ref="P101:P102"/>
    <mergeCell ref="B139:B140"/>
    <mergeCell ref="M139:M140"/>
    <mergeCell ref="B158:B159"/>
    <mergeCell ref="O158:O159"/>
    <mergeCell ref="B101:B102"/>
    <mergeCell ref="B177:B178"/>
  </mergeCells>
  <dataValidations count="1">
    <dataValidation type="list" allowBlank="1" showInputMessage="1" showErrorMessage="1" sqref="D233" xr:uid="{8EB17502-34D9-C94E-A2CC-649DEC079C89}">
      <formula1>"English,Filipino,Cebuano"</formula1>
    </dataValidation>
  </dataValidations>
  <hyperlinks>
    <hyperlink ref="K1" location="'File Directory'!A1" tooltip="Go Back to File Directory" display="Return to File Directory" xr:uid="{11295865-E80D-7345-B4BE-81ECE502595C}"/>
    <hyperlink ref="J1" location="'Summary Matrix MLESF (SEFP)'!A1" tooltip="View Summary Matrix MLESF (SEFP)" display="Return to Summary Matrix MLESF (SEFP)" xr:uid="{822905D9-577A-444A-A050-DEC2D6581C53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6CD06-6A1F-084B-A79C-2CAD0F5139AB}">
  <sheetPr>
    <tabColor rgb="FF92D050"/>
  </sheetPr>
  <dimension ref="B1:AJ257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8.8320312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1.5" style="3" customWidth="1"/>
    <col min="15" max="15" width="21.83203125" style="3" customWidth="1"/>
    <col min="16" max="16" width="24.5" style="3" customWidth="1"/>
    <col min="17" max="17" width="20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8.6640625" style="3"/>
    <col min="34" max="34" width="15.83203125" style="3" customWidth="1"/>
    <col min="35" max="35" width="16.5" style="3" customWidth="1"/>
    <col min="36" max="36" width="16.33203125" style="3" customWidth="1"/>
    <col min="37" max="16384" width="8.6640625" style="3"/>
  </cols>
  <sheetData>
    <row r="1" spans="2:14" ht="37" thickBot="1">
      <c r="B1" s="15" t="s">
        <v>180</v>
      </c>
      <c r="J1" s="66" t="s">
        <v>232</v>
      </c>
      <c r="K1" s="67" t="s">
        <v>233</v>
      </c>
    </row>
    <row r="2" spans="2:14" ht="18">
      <c r="B2" s="24" t="s">
        <v>168</v>
      </c>
    </row>
    <row r="3" spans="2:14">
      <c r="B3" s="14" t="s">
        <v>90</v>
      </c>
      <c r="C3" s="16"/>
      <c r="D3" s="164"/>
      <c r="E3" s="165"/>
      <c r="F3" s="166"/>
      <c r="G3" s="14" t="s">
        <v>91</v>
      </c>
      <c r="H3" s="14"/>
      <c r="I3" s="14" t="s">
        <v>177</v>
      </c>
      <c r="J3" s="14"/>
      <c r="K3" s="14" t="s">
        <v>92</v>
      </c>
      <c r="L3" s="14"/>
      <c r="M3" s="14" t="s">
        <v>93</v>
      </c>
      <c r="N3" s="14"/>
    </row>
    <row r="4" spans="2:14" ht="17" thickBot="1">
      <c r="B4" s="167" t="s">
        <v>166</v>
      </c>
      <c r="C4" s="168"/>
      <c r="D4" s="70"/>
      <c r="E4" s="26" t="s">
        <v>148</v>
      </c>
      <c r="F4" s="27"/>
      <c r="G4" s="169" t="s">
        <v>165</v>
      </c>
      <c r="H4" s="170"/>
      <c r="I4" s="68"/>
    </row>
    <row r="5" spans="2:14" ht="16" customHeight="1">
      <c r="B5" s="167" t="s">
        <v>151</v>
      </c>
      <c r="C5" s="168"/>
      <c r="D5" s="25"/>
      <c r="E5" s="171" t="s">
        <v>169</v>
      </c>
      <c r="F5" s="172"/>
      <c r="G5" s="172"/>
      <c r="H5" s="172"/>
      <c r="I5" s="173"/>
    </row>
    <row r="6" spans="2:14" ht="17" customHeight="1" thickBot="1">
      <c r="B6" s="13"/>
      <c r="C6" s="13"/>
      <c r="D6" s="12"/>
      <c r="E6" s="29" t="s">
        <v>170</v>
      </c>
      <c r="F6" s="30"/>
      <c r="G6" s="28" t="s">
        <v>150</v>
      </c>
      <c r="H6" s="28"/>
      <c r="I6" s="31"/>
    </row>
    <row r="7" spans="2:14">
      <c r="B7" s="13"/>
      <c r="C7" s="13"/>
      <c r="D7" s="12"/>
      <c r="E7" s="5"/>
      <c r="F7" s="69"/>
    </row>
    <row r="8" spans="2:14">
      <c r="B8" s="2" t="s">
        <v>295</v>
      </c>
    </row>
    <row r="9" spans="2:14" ht="57" customHeight="1">
      <c r="B9" s="131" t="s">
        <v>89</v>
      </c>
      <c r="C9" s="64" t="s">
        <v>296</v>
      </c>
      <c r="D9" s="64" t="s">
        <v>297</v>
      </c>
      <c r="E9" s="63" t="s">
        <v>167</v>
      </c>
    </row>
    <row r="10" spans="2:14" hidden="1">
      <c r="B10" s="71" t="s">
        <v>88</v>
      </c>
      <c r="C10" s="71"/>
      <c r="D10" s="71"/>
      <c r="E10" s="71">
        <f>SUM(C10:D10)</f>
        <v>0</v>
      </c>
    </row>
    <row r="11" spans="2:14" hidden="1">
      <c r="B11" s="71">
        <v>1</v>
      </c>
      <c r="C11" s="71"/>
      <c r="D11" s="71"/>
      <c r="E11" s="71">
        <f t="shared" ref="E11:E24" si="0">SUM(C11:D11)</f>
        <v>0</v>
      </c>
    </row>
    <row r="12" spans="2:14" hidden="1">
      <c r="B12" s="71">
        <v>2</v>
      </c>
      <c r="C12" s="71"/>
      <c r="D12" s="71"/>
      <c r="E12" s="71">
        <f t="shared" si="0"/>
        <v>0</v>
      </c>
    </row>
    <row r="13" spans="2:14" hidden="1">
      <c r="B13" s="71">
        <v>3</v>
      </c>
      <c r="C13" s="71"/>
      <c r="D13" s="71"/>
      <c r="E13" s="71">
        <f t="shared" si="0"/>
        <v>0</v>
      </c>
    </row>
    <row r="14" spans="2:14" hidden="1">
      <c r="B14" s="71">
        <v>4</v>
      </c>
      <c r="C14" s="71"/>
      <c r="D14" s="71"/>
      <c r="E14" s="71">
        <f t="shared" si="0"/>
        <v>0</v>
      </c>
    </row>
    <row r="15" spans="2:14" hidden="1">
      <c r="B15" s="71">
        <v>5</v>
      </c>
      <c r="C15" s="71"/>
      <c r="D15" s="71"/>
      <c r="E15" s="71">
        <f t="shared" si="0"/>
        <v>0</v>
      </c>
    </row>
    <row r="16" spans="2:14" hidden="1">
      <c r="B16" s="71">
        <v>6</v>
      </c>
      <c r="C16" s="71"/>
      <c r="D16" s="71"/>
      <c r="E16" s="71">
        <f t="shared" si="0"/>
        <v>0</v>
      </c>
    </row>
    <row r="17" spans="2:10" hidden="1">
      <c r="B17" s="71">
        <v>7</v>
      </c>
      <c r="C17" s="71"/>
      <c r="D17" s="71"/>
      <c r="E17" s="71">
        <f t="shared" si="0"/>
        <v>0</v>
      </c>
    </row>
    <row r="18" spans="2:10" hidden="1">
      <c r="B18" s="71">
        <v>8</v>
      </c>
      <c r="C18" s="71"/>
      <c r="D18" s="71"/>
      <c r="E18" s="71">
        <f t="shared" si="0"/>
        <v>0</v>
      </c>
    </row>
    <row r="19" spans="2:10">
      <c r="B19" s="71">
        <v>9</v>
      </c>
      <c r="C19" s="71">
        <v>5</v>
      </c>
      <c r="D19" s="71">
        <v>5</v>
      </c>
      <c r="E19" s="71">
        <f t="shared" si="0"/>
        <v>10</v>
      </c>
    </row>
    <row r="20" spans="2:10" hidden="1">
      <c r="B20" s="71">
        <v>10</v>
      </c>
      <c r="C20" s="71"/>
      <c r="D20" s="71"/>
      <c r="E20" s="71">
        <f t="shared" si="0"/>
        <v>0</v>
      </c>
    </row>
    <row r="21" spans="2:10" hidden="1">
      <c r="B21" s="71">
        <v>11</v>
      </c>
      <c r="C21" s="71"/>
      <c r="D21" s="71"/>
      <c r="E21" s="71">
        <f t="shared" si="0"/>
        <v>0</v>
      </c>
    </row>
    <row r="22" spans="2:10" hidden="1">
      <c r="B22" s="71">
        <v>12</v>
      </c>
      <c r="C22" s="71"/>
      <c r="D22" s="71"/>
      <c r="E22" s="71">
        <f t="shared" si="0"/>
        <v>0</v>
      </c>
    </row>
    <row r="23" spans="2:10" hidden="1">
      <c r="B23" s="71" t="s">
        <v>94</v>
      </c>
      <c r="C23" s="71"/>
      <c r="D23" s="71"/>
      <c r="E23" s="71">
        <f t="shared" si="0"/>
        <v>0</v>
      </c>
    </row>
    <row r="24" spans="2:10" hidden="1">
      <c r="B24" s="71" t="s">
        <v>7</v>
      </c>
      <c r="C24" s="63">
        <f>C23+C22+C21+C20+C19+C18+C17+C16+C15+C14+C13+C12+C11+C10</f>
        <v>5</v>
      </c>
      <c r="D24" s="63">
        <f>D23+D22+D21+D20+D19+D18+D17+D16+D15+D14+D13+D12+D11+D10</f>
        <v>5</v>
      </c>
      <c r="E24" s="71">
        <f t="shared" si="0"/>
        <v>10</v>
      </c>
    </row>
    <row r="25" spans="2:10">
      <c r="B25" s="5"/>
    </row>
    <row r="26" spans="2:10" s="53" customFormat="1">
      <c r="B26" s="56" t="s">
        <v>323</v>
      </c>
    </row>
    <row r="27" spans="2:10" ht="77" customHeight="1">
      <c r="B27" s="162" t="s">
        <v>89</v>
      </c>
      <c r="C27" s="63" t="s">
        <v>0</v>
      </c>
      <c r="D27" s="63" t="s">
        <v>1</v>
      </c>
      <c r="E27" s="63" t="s">
        <v>2</v>
      </c>
      <c r="F27" s="63" t="s">
        <v>3</v>
      </c>
      <c r="G27" s="63" t="s">
        <v>4</v>
      </c>
      <c r="H27" s="63" t="s">
        <v>5</v>
      </c>
      <c r="I27" s="63" t="s">
        <v>6</v>
      </c>
      <c r="J27" s="156" t="s">
        <v>167</v>
      </c>
    </row>
    <row r="28" spans="2:10" ht="17.5" customHeight="1">
      <c r="B28" s="163"/>
      <c r="C28" s="23" t="s">
        <v>113</v>
      </c>
      <c r="D28" s="23" t="s">
        <v>114</v>
      </c>
      <c r="E28" s="23" t="s">
        <v>115</v>
      </c>
      <c r="F28" s="23" t="s">
        <v>116</v>
      </c>
      <c r="G28" s="23" t="s">
        <v>117</v>
      </c>
      <c r="H28" s="23" t="s">
        <v>118</v>
      </c>
      <c r="I28" s="23" t="s">
        <v>119</v>
      </c>
      <c r="J28" s="157"/>
    </row>
    <row r="29" spans="2:10" ht="18" hidden="1" customHeight="1">
      <c r="B29" s="71" t="s">
        <v>88</v>
      </c>
      <c r="C29" s="63"/>
      <c r="D29" s="63"/>
      <c r="E29" s="63"/>
      <c r="F29" s="63"/>
      <c r="G29" s="63"/>
      <c r="H29" s="63"/>
      <c r="I29" s="63"/>
      <c r="J29" s="71">
        <f>SUM(C29:I29)</f>
        <v>0</v>
      </c>
    </row>
    <row r="30" spans="2:10" ht="18" hidden="1" customHeight="1">
      <c r="B30" s="71">
        <v>1</v>
      </c>
      <c r="C30" s="63"/>
      <c r="D30" s="63"/>
      <c r="E30" s="63"/>
      <c r="F30" s="63"/>
      <c r="G30" s="63"/>
      <c r="H30" s="63"/>
      <c r="I30" s="63"/>
      <c r="J30" s="71">
        <f t="shared" ref="J30:J43" si="1">SUM(C30:I30)</f>
        <v>0</v>
      </c>
    </row>
    <row r="31" spans="2:10" ht="18" hidden="1" customHeight="1">
      <c r="B31" s="71">
        <v>2</v>
      </c>
      <c r="C31" s="63"/>
      <c r="D31" s="63"/>
      <c r="E31" s="63"/>
      <c r="F31" s="63"/>
      <c r="G31" s="63"/>
      <c r="H31" s="63"/>
      <c r="I31" s="63"/>
      <c r="J31" s="71">
        <f t="shared" si="1"/>
        <v>0</v>
      </c>
    </row>
    <row r="32" spans="2:10" ht="18" hidden="1" customHeight="1">
      <c r="B32" s="71">
        <v>3</v>
      </c>
      <c r="C32" s="63"/>
      <c r="D32" s="63"/>
      <c r="E32" s="63"/>
      <c r="F32" s="63"/>
      <c r="G32" s="63"/>
      <c r="H32" s="63"/>
      <c r="I32" s="63"/>
      <c r="J32" s="71">
        <f t="shared" si="1"/>
        <v>0</v>
      </c>
    </row>
    <row r="33" spans="2:10" ht="18" hidden="1" customHeight="1">
      <c r="B33" s="71">
        <v>4</v>
      </c>
      <c r="C33" s="63"/>
      <c r="D33" s="63"/>
      <c r="E33" s="63"/>
      <c r="F33" s="63"/>
      <c r="G33" s="63"/>
      <c r="H33" s="63"/>
      <c r="I33" s="63"/>
      <c r="J33" s="71">
        <f t="shared" si="1"/>
        <v>0</v>
      </c>
    </row>
    <row r="34" spans="2:10" ht="18" hidden="1" customHeight="1">
      <c r="B34" s="71">
        <v>5</v>
      </c>
      <c r="C34" s="63"/>
      <c r="D34" s="63"/>
      <c r="E34" s="63"/>
      <c r="F34" s="63"/>
      <c r="G34" s="63"/>
      <c r="H34" s="63"/>
      <c r="I34" s="63"/>
      <c r="J34" s="71">
        <f t="shared" si="1"/>
        <v>0</v>
      </c>
    </row>
    <row r="35" spans="2:10" ht="18" hidden="1" customHeight="1">
      <c r="B35" s="71">
        <v>6</v>
      </c>
      <c r="C35" s="63"/>
      <c r="D35" s="63"/>
      <c r="E35" s="63"/>
      <c r="F35" s="63"/>
      <c r="G35" s="63"/>
      <c r="H35" s="63"/>
      <c r="I35" s="63"/>
      <c r="J35" s="71">
        <f t="shared" si="1"/>
        <v>0</v>
      </c>
    </row>
    <row r="36" spans="2:10" ht="18" hidden="1" customHeight="1">
      <c r="B36" s="71">
        <v>7</v>
      </c>
      <c r="C36" s="63"/>
      <c r="D36" s="63"/>
      <c r="E36" s="63"/>
      <c r="F36" s="63"/>
      <c r="G36" s="63"/>
      <c r="H36" s="63"/>
      <c r="I36" s="63"/>
      <c r="J36" s="71">
        <f t="shared" si="1"/>
        <v>0</v>
      </c>
    </row>
    <row r="37" spans="2:10" ht="18" hidden="1" customHeight="1">
      <c r="B37" s="71">
        <v>8</v>
      </c>
      <c r="C37" s="63"/>
      <c r="D37" s="63"/>
      <c r="E37" s="63"/>
      <c r="F37" s="63"/>
      <c r="G37" s="63"/>
      <c r="H37" s="63"/>
      <c r="I37" s="63"/>
      <c r="J37" s="71">
        <f t="shared" si="1"/>
        <v>0</v>
      </c>
    </row>
    <row r="38" spans="2:10" ht="18" customHeight="1">
      <c r="B38" s="71">
        <v>9</v>
      </c>
      <c r="C38" s="63"/>
      <c r="D38" s="63"/>
      <c r="E38" s="63"/>
      <c r="F38" s="63"/>
      <c r="G38" s="63"/>
      <c r="H38" s="63"/>
      <c r="I38" s="63"/>
      <c r="J38" s="71">
        <f t="shared" si="1"/>
        <v>0</v>
      </c>
    </row>
    <row r="39" spans="2:10" ht="18" hidden="1" customHeight="1">
      <c r="B39" s="71">
        <v>10</v>
      </c>
      <c r="C39" s="63"/>
      <c r="D39" s="63"/>
      <c r="E39" s="63"/>
      <c r="F39" s="63"/>
      <c r="G39" s="63"/>
      <c r="H39" s="63"/>
      <c r="I39" s="63"/>
      <c r="J39" s="71">
        <f t="shared" si="1"/>
        <v>0</v>
      </c>
    </row>
    <row r="40" spans="2:10" ht="18" hidden="1" customHeight="1">
      <c r="B40" s="71">
        <v>11</v>
      </c>
      <c r="C40" s="63"/>
      <c r="D40" s="63"/>
      <c r="E40" s="63"/>
      <c r="F40" s="63"/>
      <c r="G40" s="63"/>
      <c r="H40" s="63"/>
      <c r="I40" s="63"/>
      <c r="J40" s="71">
        <f t="shared" si="1"/>
        <v>0</v>
      </c>
    </row>
    <row r="41" spans="2:10" ht="18" hidden="1" customHeight="1">
      <c r="B41" s="71">
        <v>12</v>
      </c>
      <c r="C41" s="63"/>
      <c r="D41" s="63"/>
      <c r="E41" s="63"/>
      <c r="F41" s="63"/>
      <c r="G41" s="63"/>
      <c r="H41" s="63"/>
      <c r="I41" s="63"/>
      <c r="J41" s="71">
        <f t="shared" si="1"/>
        <v>0</v>
      </c>
    </row>
    <row r="42" spans="2:10" ht="18" hidden="1" customHeight="1">
      <c r="B42" s="71" t="s">
        <v>94</v>
      </c>
      <c r="C42" s="63"/>
      <c r="D42" s="63"/>
      <c r="E42" s="63"/>
      <c r="F42" s="63"/>
      <c r="G42" s="63"/>
      <c r="H42" s="63"/>
      <c r="I42" s="63"/>
      <c r="J42" s="71">
        <f t="shared" si="1"/>
        <v>0</v>
      </c>
    </row>
    <row r="43" spans="2:10" ht="18" hidden="1" customHeight="1">
      <c r="B43" s="71" t="s">
        <v>7</v>
      </c>
      <c r="C43" s="63">
        <f>C42+C41+C40+C39+C38+C37+C36+C35+C34+C33+C32+C31+C30+C29</f>
        <v>0</v>
      </c>
      <c r="D43" s="63">
        <f t="shared" ref="D43:I43" si="2">D42+D41+D40+D39+D38+D37+D36+D35+D34+D33+D32+D31+D30+D29</f>
        <v>0</v>
      </c>
      <c r="E43" s="63">
        <f t="shared" si="2"/>
        <v>0</v>
      </c>
      <c r="F43" s="63">
        <f t="shared" si="2"/>
        <v>0</v>
      </c>
      <c r="G43" s="63">
        <f t="shared" si="2"/>
        <v>0</v>
      </c>
      <c r="H43" s="63">
        <f t="shared" si="2"/>
        <v>0</v>
      </c>
      <c r="I43" s="63">
        <f t="shared" si="2"/>
        <v>0</v>
      </c>
      <c r="J43" s="71">
        <f t="shared" si="1"/>
        <v>0</v>
      </c>
    </row>
    <row r="45" spans="2:10">
      <c r="B45" s="2" t="s">
        <v>219</v>
      </c>
    </row>
    <row r="46" spans="2:10" ht="57" customHeight="1">
      <c r="B46" s="131" t="s">
        <v>89</v>
      </c>
      <c r="C46" s="64" t="s">
        <v>8</v>
      </c>
      <c r="D46" s="64" t="s">
        <v>9</v>
      </c>
      <c r="E46" s="63" t="s">
        <v>167</v>
      </c>
    </row>
    <row r="47" spans="2:10" hidden="1">
      <c r="B47" s="71" t="s">
        <v>88</v>
      </c>
      <c r="C47" s="71"/>
      <c r="D47" s="71"/>
      <c r="E47" s="71">
        <f>SUM(C47:D47)</f>
        <v>0</v>
      </c>
    </row>
    <row r="48" spans="2:10" hidden="1">
      <c r="B48" s="71">
        <v>1</v>
      </c>
      <c r="C48" s="71"/>
      <c r="D48" s="71"/>
      <c r="E48" s="71">
        <f t="shared" ref="E48:E61" si="3">SUM(C48:D48)</f>
        <v>0</v>
      </c>
    </row>
    <row r="49" spans="2:10" hidden="1">
      <c r="B49" s="71">
        <v>2</v>
      </c>
      <c r="C49" s="71"/>
      <c r="D49" s="71"/>
      <c r="E49" s="71">
        <f t="shared" si="3"/>
        <v>0</v>
      </c>
    </row>
    <row r="50" spans="2:10" hidden="1">
      <c r="B50" s="71">
        <v>3</v>
      </c>
      <c r="C50" s="71"/>
      <c r="D50" s="71"/>
      <c r="E50" s="71">
        <f t="shared" si="3"/>
        <v>0</v>
      </c>
    </row>
    <row r="51" spans="2:10" hidden="1">
      <c r="B51" s="71">
        <v>4</v>
      </c>
      <c r="C51" s="71"/>
      <c r="D51" s="71"/>
      <c r="E51" s="71">
        <f t="shared" si="3"/>
        <v>0</v>
      </c>
    </row>
    <row r="52" spans="2:10" hidden="1">
      <c r="B52" s="71">
        <v>5</v>
      </c>
      <c r="C52" s="71"/>
      <c r="D52" s="71"/>
      <c r="E52" s="71">
        <f t="shared" si="3"/>
        <v>0</v>
      </c>
    </row>
    <row r="53" spans="2:10" hidden="1">
      <c r="B53" s="71">
        <v>6</v>
      </c>
      <c r="C53" s="71"/>
      <c r="D53" s="71"/>
      <c r="E53" s="71">
        <f t="shared" si="3"/>
        <v>0</v>
      </c>
    </row>
    <row r="54" spans="2:10" hidden="1">
      <c r="B54" s="71">
        <v>7</v>
      </c>
      <c r="C54" s="71"/>
      <c r="D54" s="71"/>
      <c r="E54" s="71">
        <f t="shared" si="3"/>
        <v>0</v>
      </c>
    </row>
    <row r="55" spans="2:10" hidden="1">
      <c r="B55" s="71">
        <v>8</v>
      </c>
      <c r="C55" s="71"/>
      <c r="D55" s="71"/>
      <c r="E55" s="71">
        <f t="shared" si="3"/>
        <v>0</v>
      </c>
    </row>
    <row r="56" spans="2:10">
      <c r="B56" s="71">
        <v>9</v>
      </c>
      <c r="C56" s="71"/>
      <c r="D56" s="71"/>
      <c r="E56" s="71">
        <f t="shared" si="3"/>
        <v>0</v>
      </c>
    </row>
    <row r="57" spans="2:10" hidden="1">
      <c r="B57" s="71">
        <v>10</v>
      </c>
      <c r="C57" s="71"/>
      <c r="D57" s="71"/>
      <c r="E57" s="71">
        <f t="shared" si="3"/>
        <v>0</v>
      </c>
    </row>
    <row r="58" spans="2:10" hidden="1">
      <c r="B58" s="71">
        <v>11</v>
      </c>
      <c r="C58" s="71"/>
      <c r="D58" s="71"/>
      <c r="E58" s="71">
        <f t="shared" si="3"/>
        <v>0</v>
      </c>
    </row>
    <row r="59" spans="2:10" hidden="1">
      <c r="B59" s="71">
        <v>12</v>
      </c>
      <c r="C59" s="71"/>
      <c r="D59" s="71"/>
      <c r="E59" s="71">
        <f t="shared" si="3"/>
        <v>0</v>
      </c>
    </row>
    <row r="60" spans="2:10" hidden="1">
      <c r="B60" s="71" t="s">
        <v>94</v>
      </c>
      <c r="C60" s="71"/>
      <c r="D60" s="71"/>
      <c r="E60" s="71">
        <f t="shared" si="3"/>
        <v>0</v>
      </c>
    </row>
    <row r="61" spans="2:10" hidden="1">
      <c r="B61" s="71" t="s">
        <v>7</v>
      </c>
      <c r="C61" s="63">
        <f>C60+C59+C58+C57+C56+C55+C54+C53+C52+C51+C50+C49+C48+C47</f>
        <v>0</v>
      </c>
      <c r="D61" s="63">
        <f>D60+D59+D58+D57+D56+D55+D54+D53+D52+D51+D50+D49+D48+D47</f>
        <v>0</v>
      </c>
      <c r="E61" s="71">
        <f t="shared" si="3"/>
        <v>0</v>
      </c>
    </row>
    <row r="62" spans="2:10">
      <c r="B62" s="5"/>
    </row>
    <row r="63" spans="2:10" s="2" customFormat="1">
      <c r="B63" s="2" t="s">
        <v>220</v>
      </c>
    </row>
    <row r="64" spans="2:10" ht="62" customHeight="1">
      <c r="B64" s="131" t="s">
        <v>89</v>
      </c>
      <c r="C64" s="92" t="s">
        <v>298</v>
      </c>
      <c r="D64" s="92" t="s">
        <v>299</v>
      </c>
      <c r="E64" s="92" t="s">
        <v>300</v>
      </c>
      <c r="F64" s="92" t="s">
        <v>301</v>
      </c>
      <c r="G64" s="92" t="s">
        <v>302</v>
      </c>
      <c r="H64" s="92" t="s">
        <v>303</v>
      </c>
      <c r="I64" s="92" t="s">
        <v>343</v>
      </c>
      <c r="J64" s="63" t="s">
        <v>167</v>
      </c>
    </row>
    <row r="65" spans="2:10" hidden="1">
      <c r="B65" s="71" t="s">
        <v>88</v>
      </c>
      <c r="C65" s="14"/>
      <c r="D65" s="14"/>
      <c r="E65" s="14"/>
      <c r="F65" s="14"/>
      <c r="G65" s="14"/>
      <c r="H65" s="14"/>
      <c r="I65" s="14"/>
      <c r="J65" s="71">
        <f>SUM(C65:I65)</f>
        <v>0</v>
      </c>
    </row>
    <row r="66" spans="2:10" hidden="1">
      <c r="B66" s="71">
        <v>1</v>
      </c>
      <c r="C66" s="14"/>
      <c r="D66" s="14"/>
      <c r="E66" s="14"/>
      <c r="F66" s="14"/>
      <c r="G66" s="14"/>
      <c r="H66" s="14"/>
      <c r="I66" s="14"/>
      <c r="J66" s="71">
        <f t="shared" ref="J66:J79" si="4">SUM(C66:I66)</f>
        <v>0</v>
      </c>
    </row>
    <row r="67" spans="2:10" hidden="1">
      <c r="B67" s="71">
        <v>2</v>
      </c>
      <c r="C67" s="14"/>
      <c r="D67" s="14"/>
      <c r="E67" s="14"/>
      <c r="F67" s="14"/>
      <c r="G67" s="14"/>
      <c r="H67" s="14"/>
      <c r="I67" s="14"/>
      <c r="J67" s="71">
        <f t="shared" si="4"/>
        <v>0</v>
      </c>
    </row>
    <row r="68" spans="2:10" hidden="1">
      <c r="B68" s="71">
        <v>3</v>
      </c>
      <c r="C68" s="14"/>
      <c r="D68" s="14"/>
      <c r="E68" s="14"/>
      <c r="F68" s="14"/>
      <c r="G68" s="14"/>
      <c r="H68" s="14"/>
      <c r="I68" s="14"/>
      <c r="J68" s="71">
        <f t="shared" si="4"/>
        <v>0</v>
      </c>
    </row>
    <row r="69" spans="2:10" hidden="1">
      <c r="B69" s="71">
        <v>4</v>
      </c>
      <c r="C69" s="14"/>
      <c r="D69" s="14"/>
      <c r="E69" s="14"/>
      <c r="F69" s="14"/>
      <c r="G69" s="14"/>
      <c r="H69" s="14"/>
      <c r="I69" s="14"/>
      <c r="J69" s="71">
        <f t="shared" si="4"/>
        <v>0</v>
      </c>
    </row>
    <row r="70" spans="2:10" hidden="1">
      <c r="B70" s="71">
        <v>5</v>
      </c>
      <c r="C70" s="14"/>
      <c r="D70" s="14"/>
      <c r="E70" s="14"/>
      <c r="F70" s="14"/>
      <c r="G70" s="14"/>
      <c r="H70" s="14"/>
      <c r="I70" s="14"/>
      <c r="J70" s="71">
        <f t="shared" si="4"/>
        <v>0</v>
      </c>
    </row>
    <row r="71" spans="2:10" hidden="1">
      <c r="B71" s="71">
        <v>6</v>
      </c>
      <c r="C71" s="14"/>
      <c r="D71" s="14"/>
      <c r="E71" s="14"/>
      <c r="F71" s="14"/>
      <c r="G71" s="14"/>
      <c r="H71" s="14"/>
      <c r="I71" s="14"/>
      <c r="J71" s="71">
        <f t="shared" si="4"/>
        <v>0</v>
      </c>
    </row>
    <row r="72" spans="2:10" hidden="1">
      <c r="B72" s="71">
        <v>7</v>
      </c>
      <c r="C72" s="14"/>
      <c r="D72" s="14"/>
      <c r="E72" s="14"/>
      <c r="F72" s="14"/>
      <c r="G72" s="14"/>
      <c r="H72" s="14"/>
      <c r="I72" s="14"/>
      <c r="J72" s="71">
        <f t="shared" si="4"/>
        <v>0</v>
      </c>
    </row>
    <row r="73" spans="2:10" hidden="1">
      <c r="B73" s="71">
        <v>8</v>
      </c>
      <c r="C73" s="14"/>
      <c r="D73" s="14"/>
      <c r="E73" s="14"/>
      <c r="F73" s="14"/>
      <c r="G73" s="14"/>
      <c r="H73" s="14"/>
      <c r="I73" s="14"/>
      <c r="J73" s="71">
        <f t="shared" si="4"/>
        <v>0</v>
      </c>
    </row>
    <row r="74" spans="2:10">
      <c r="B74" s="71">
        <v>9</v>
      </c>
      <c r="C74" s="14"/>
      <c r="D74" s="14"/>
      <c r="E74" s="14"/>
      <c r="F74" s="14"/>
      <c r="G74" s="14"/>
      <c r="H74" s="14"/>
      <c r="I74" s="14"/>
      <c r="J74" s="71">
        <f t="shared" si="4"/>
        <v>0</v>
      </c>
    </row>
    <row r="75" spans="2:10" hidden="1">
      <c r="B75" s="71">
        <v>10</v>
      </c>
      <c r="C75" s="14"/>
      <c r="D75" s="14"/>
      <c r="E75" s="14"/>
      <c r="F75" s="14"/>
      <c r="G75" s="14"/>
      <c r="H75" s="14"/>
      <c r="I75" s="14"/>
      <c r="J75" s="71">
        <f t="shared" si="4"/>
        <v>0</v>
      </c>
    </row>
    <row r="76" spans="2:10" hidden="1">
      <c r="B76" s="71">
        <v>11</v>
      </c>
      <c r="C76" s="14"/>
      <c r="D76" s="14"/>
      <c r="E76" s="14"/>
      <c r="F76" s="14"/>
      <c r="G76" s="14"/>
      <c r="H76" s="14"/>
      <c r="I76" s="14"/>
      <c r="J76" s="71">
        <f t="shared" si="4"/>
        <v>0</v>
      </c>
    </row>
    <row r="77" spans="2:10" hidden="1">
      <c r="B77" s="71">
        <v>12</v>
      </c>
      <c r="C77" s="14"/>
      <c r="D77" s="14"/>
      <c r="E77" s="14"/>
      <c r="F77" s="14"/>
      <c r="G77" s="14"/>
      <c r="H77" s="14"/>
      <c r="I77" s="14"/>
      <c r="J77" s="71">
        <f t="shared" si="4"/>
        <v>0</v>
      </c>
    </row>
    <row r="78" spans="2:10" hidden="1">
      <c r="B78" s="71" t="s">
        <v>94</v>
      </c>
      <c r="C78" s="14"/>
      <c r="D78" s="14"/>
      <c r="E78" s="14"/>
      <c r="F78" s="14"/>
      <c r="G78" s="14"/>
      <c r="H78" s="14"/>
      <c r="I78" s="14"/>
      <c r="J78" s="71">
        <f t="shared" si="4"/>
        <v>0</v>
      </c>
    </row>
    <row r="79" spans="2:10" hidden="1">
      <c r="B79" s="71" t="s">
        <v>7</v>
      </c>
      <c r="C79" s="63">
        <f>C78+C77+C76+C75+C74+C73+C72+C71+C70+C69+C68+C67+C66+C65</f>
        <v>0</v>
      </c>
      <c r="D79" s="63">
        <f t="shared" ref="D79:I79" si="5">D78+D77+D76+D75+D74+D73+D72+D71+D70+D69+D68+D67+D66+D65</f>
        <v>0</v>
      </c>
      <c r="E79" s="63">
        <f t="shared" si="5"/>
        <v>0</v>
      </c>
      <c r="F79" s="63">
        <f t="shared" si="5"/>
        <v>0</v>
      </c>
      <c r="G79" s="63">
        <f t="shared" si="5"/>
        <v>0</v>
      </c>
      <c r="H79" s="63">
        <f t="shared" si="5"/>
        <v>0</v>
      </c>
      <c r="I79" s="63">
        <f t="shared" si="5"/>
        <v>0</v>
      </c>
      <c r="J79" s="71">
        <f t="shared" si="4"/>
        <v>0</v>
      </c>
    </row>
    <row r="81" spans="2:19" s="2" customFormat="1">
      <c r="B81" s="2" t="s">
        <v>221</v>
      </c>
    </row>
    <row r="82" spans="2:19" ht="85">
      <c r="B82" s="158" t="s">
        <v>89</v>
      </c>
      <c r="C82" s="63" t="s">
        <v>10</v>
      </c>
      <c r="D82" s="63" t="s">
        <v>11</v>
      </c>
      <c r="E82" s="63" t="s">
        <v>12</v>
      </c>
      <c r="F82" s="63" t="s">
        <v>13</v>
      </c>
      <c r="G82" s="63" t="s">
        <v>16</v>
      </c>
      <c r="H82" s="63" t="s">
        <v>14</v>
      </c>
      <c r="I82" s="63" t="s">
        <v>15</v>
      </c>
      <c r="J82" s="19" t="s">
        <v>17</v>
      </c>
      <c r="K82" s="63" t="s">
        <v>18</v>
      </c>
      <c r="L82" s="63" t="s">
        <v>20</v>
      </c>
      <c r="M82" s="63" t="s">
        <v>19</v>
      </c>
      <c r="N82" s="63" t="s">
        <v>21</v>
      </c>
      <c r="O82" s="63" t="s">
        <v>22</v>
      </c>
      <c r="P82" s="63" t="s">
        <v>23</v>
      </c>
      <c r="Q82" s="63" t="s">
        <v>25</v>
      </c>
      <c r="R82" s="63" t="s">
        <v>24</v>
      </c>
      <c r="S82" s="156" t="s">
        <v>167</v>
      </c>
    </row>
    <row r="83" spans="2:19" ht="17">
      <c r="B83" s="159"/>
      <c r="C83" s="20" t="s">
        <v>95</v>
      </c>
      <c r="D83" s="20" t="s">
        <v>96</v>
      </c>
      <c r="E83" s="20" t="s">
        <v>97</v>
      </c>
      <c r="F83" s="20" t="s">
        <v>98</v>
      </c>
      <c r="G83" s="20" t="s">
        <v>99</v>
      </c>
      <c r="H83" s="20" t="s">
        <v>100</v>
      </c>
      <c r="I83" s="20" t="s">
        <v>101</v>
      </c>
      <c r="J83" s="20" t="s">
        <v>102</v>
      </c>
      <c r="K83" s="20" t="s">
        <v>103</v>
      </c>
      <c r="L83" s="20" t="s">
        <v>104</v>
      </c>
      <c r="M83" s="20" t="s">
        <v>105</v>
      </c>
      <c r="N83" s="20" t="s">
        <v>106</v>
      </c>
      <c r="O83" s="20" t="s">
        <v>107</v>
      </c>
      <c r="P83" s="20" t="s">
        <v>108</v>
      </c>
      <c r="Q83" s="20" t="s">
        <v>109</v>
      </c>
      <c r="R83" s="20" t="s">
        <v>110</v>
      </c>
      <c r="S83" s="157"/>
    </row>
    <row r="84" spans="2:19" hidden="1">
      <c r="B84" s="71" t="s">
        <v>88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71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idden="1">
      <c r="B86" s="71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idden="1">
      <c r="B87" s="71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71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71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71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idden="1">
      <c r="B91" s="71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71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>
      <c r="B93" s="71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idden="1">
      <c r="B94" s="71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71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71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71" t="s">
        <v>94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71" t="s">
        <v>7</v>
      </c>
      <c r="C98" s="63">
        <f>C97+C96+C95+C94+C93+C92+C91+C90+C89+C88+C87+C86+C85+C84</f>
        <v>0</v>
      </c>
      <c r="D98" s="63">
        <f t="shared" ref="D98:R98" si="7">D97+D96+D95+D94+D93+D92+D91+D90+D89+D88+D87+D86+D85+D84</f>
        <v>0</v>
      </c>
      <c r="E98" s="63">
        <f t="shared" si="7"/>
        <v>0</v>
      </c>
      <c r="F98" s="63">
        <f t="shared" si="7"/>
        <v>0</v>
      </c>
      <c r="G98" s="63">
        <f t="shared" si="7"/>
        <v>0</v>
      </c>
      <c r="H98" s="63">
        <f t="shared" si="7"/>
        <v>0</v>
      </c>
      <c r="I98" s="63">
        <f t="shared" si="7"/>
        <v>0</v>
      </c>
      <c r="J98" s="63">
        <f t="shared" si="7"/>
        <v>0</v>
      </c>
      <c r="K98" s="63">
        <f t="shared" si="7"/>
        <v>0</v>
      </c>
      <c r="L98" s="63">
        <f t="shared" si="7"/>
        <v>0</v>
      </c>
      <c r="M98" s="63">
        <f t="shared" si="7"/>
        <v>0</v>
      </c>
      <c r="N98" s="63">
        <f t="shared" si="7"/>
        <v>0</v>
      </c>
      <c r="O98" s="63">
        <f t="shared" si="7"/>
        <v>0</v>
      </c>
      <c r="P98" s="63">
        <f t="shared" si="7"/>
        <v>0</v>
      </c>
      <c r="Q98" s="63">
        <f t="shared" si="7"/>
        <v>0</v>
      </c>
      <c r="R98" s="63">
        <f t="shared" si="7"/>
        <v>0</v>
      </c>
      <c r="S98" s="14">
        <f t="shared" si="6"/>
        <v>0</v>
      </c>
    </row>
    <row r="100" spans="2:19" s="2" customFormat="1">
      <c r="B100" s="8" t="s">
        <v>222</v>
      </c>
    </row>
    <row r="101" spans="2:19" ht="68" customHeight="1">
      <c r="B101" s="158" t="s">
        <v>89</v>
      </c>
      <c r="C101" s="63" t="s">
        <v>26</v>
      </c>
      <c r="D101" s="63" t="s">
        <v>27</v>
      </c>
      <c r="E101" s="63" t="s">
        <v>28</v>
      </c>
      <c r="F101" s="63" t="s">
        <v>29</v>
      </c>
      <c r="G101" s="63" t="s">
        <v>30</v>
      </c>
      <c r="H101" s="63" t="s">
        <v>31</v>
      </c>
      <c r="I101" s="63" t="s">
        <v>32</v>
      </c>
      <c r="J101" s="63" t="s">
        <v>33</v>
      </c>
      <c r="K101" s="63" t="s">
        <v>34</v>
      </c>
      <c r="L101" s="63" t="s">
        <v>35</v>
      </c>
      <c r="M101" s="63" t="s">
        <v>235</v>
      </c>
      <c r="N101" s="63" t="s">
        <v>236</v>
      </c>
      <c r="O101" s="63" t="s">
        <v>24</v>
      </c>
      <c r="P101" s="156" t="s">
        <v>167</v>
      </c>
    </row>
    <row r="102" spans="2:19" ht="19">
      <c r="B102" s="159"/>
      <c r="C102" s="23" t="s">
        <v>237</v>
      </c>
      <c r="D102" s="23" t="s">
        <v>238</v>
      </c>
      <c r="E102" s="23" t="s">
        <v>239</v>
      </c>
      <c r="F102" s="23" t="s">
        <v>240</v>
      </c>
      <c r="G102" s="23" t="s">
        <v>241</v>
      </c>
      <c r="H102" s="23" t="s">
        <v>242</v>
      </c>
      <c r="I102" s="23" t="s">
        <v>243</v>
      </c>
      <c r="J102" s="23" t="s">
        <v>244</v>
      </c>
      <c r="K102" s="23" t="s">
        <v>245</v>
      </c>
      <c r="L102" s="23" t="s">
        <v>246</v>
      </c>
      <c r="M102" s="23" t="s">
        <v>247</v>
      </c>
      <c r="N102" s="23" t="s">
        <v>248</v>
      </c>
      <c r="O102" s="23" t="s">
        <v>249</v>
      </c>
      <c r="P102" s="157"/>
    </row>
    <row r="103" spans="2:19" hidden="1">
      <c r="B103" s="71" t="s">
        <v>88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14">
        <f>SUM(C103:O103)</f>
        <v>0</v>
      </c>
    </row>
    <row r="104" spans="2:19" hidden="1">
      <c r="B104" s="71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idden="1">
      <c r="B105" s="71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idden="1">
      <c r="B106" s="71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idden="1">
      <c r="B107" s="71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idden="1">
      <c r="B108" s="71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idden="1">
      <c r="B109" s="71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 hidden="1">
      <c r="B110" s="71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 hidden="1">
      <c r="B111" s="71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>
      <c r="B112" s="71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 hidden="1">
      <c r="B113" s="71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idden="1">
      <c r="B114" s="71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idden="1">
      <c r="B115" s="71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idden="1">
      <c r="B116" s="71" t="s">
        <v>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idden="1">
      <c r="B117" s="71" t="s">
        <v>7</v>
      </c>
      <c r="C117" s="63">
        <f>C116+C115+C114+C113+C112+C111+C110+C109+C108+C107+C106+C105+C104+C103</f>
        <v>0</v>
      </c>
      <c r="D117" s="63">
        <f t="shared" ref="D117:O117" si="9">D116+D115+D114+D113+D112+D111+D110+D109+D108+D107+D106+D105+D104+D103</f>
        <v>0</v>
      </c>
      <c r="E117" s="63">
        <f t="shared" si="9"/>
        <v>0</v>
      </c>
      <c r="F117" s="63">
        <f t="shared" si="9"/>
        <v>0</v>
      </c>
      <c r="G117" s="63">
        <f t="shared" si="9"/>
        <v>0</v>
      </c>
      <c r="H117" s="63">
        <f t="shared" si="9"/>
        <v>0</v>
      </c>
      <c r="I117" s="63">
        <f t="shared" si="9"/>
        <v>0</v>
      </c>
      <c r="J117" s="63">
        <f t="shared" si="9"/>
        <v>0</v>
      </c>
      <c r="K117" s="63">
        <f t="shared" si="9"/>
        <v>0</v>
      </c>
      <c r="L117" s="63">
        <f t="shared" si="9"/>
        <v>0</v>
      </c>
      <c r="M117" s="63">
        <f t="shared" si="9"/>
        <v>0</v>
      </c>
      <c r="N117" s="63">
        <f t="shared" si="9"/>
        <v>0</v>
      </c>
      <c r="O117" s="63">
        <f t="shared" si="9"/>
        <v>0</v>
      </c>
      <c r="P117" s="14">
        <f t="shared" si="8"/>
        <v>0</v>
      </c>
    </row>
    <row r="120" spans="2:16" s="2" customFormat="1">
      <c r="B120" s="9" t="s">
        <v>223</v>
      </c>
    </row>
    <row r="121" spans="2:16" ht="77.5" customHeight="1">
      <c r="B121" s="131" t="s">
        <v>89</v>
      </c>
      <c r="C121" s="64" t="s">
        <v>8</v>
      </c>
      <c r="D121" s="64" t="s">
        <v>9</v>
      </c>
      <c r="E121" s="63" t="s">
        <v>167</v>
      </c>
    </row>
    <row r="122" spans="2:16" hidden="1">
      <c r="B122" s="71" t="s">
        <v>88</v>
      </c>
      <c r="C122" s="71"/>
      <c r="D122" s="71"/>
      <c r="E122" s="71">
        <f>SUM(C122:D122)</f>
        <v>0</v>
      </c>
    </row>
    <row r="123" spans="2:16" hidden="1">
      <c r="B123" s="71">
        <v>1</v>
      </c>
      <c r="C123" s="71"/>
      <c r="D123" s="71"/>
      <c r="E123" s="71">
        <f t="shared" ref="E123:E136" si="10">SUM(C123:D123)</f>
        <v>0</v>
      </c>
    </row>
    <row r="124" spans="2:16" hidden="1">
      <c r="B124" s="71">
        <v>2</v>
      </c>
      <c r="C124" s="71"/>
      <c r="D124" s="71"/>
      <c r="E124" s="71">
        <f t="shared" si="10"/>
        <v>0</v>
      </c>
    </row>
    <row r="125" spans="2:16" hidden="1">
      <c r="B125" s="71">
        <v>3</v>
      </c>
      <c r="C125" s="71"/>
      <c r="D125" s="71"/>
      <c r="E125" s="71">
        <f t="shared" si="10"/>
        <v>0</v>
      </c>
    </row>
    <row r="126" spans="2:16" hidden="1">
      <c r="B126" s="71">
        <v>4</v>
      </c>
      <c r="C126" s="71"/>
      <c r="D126" s="71"/>
      <c r="E126" s="71">
        <f t="shared" si="10"/>
        <v>0</v>
      </c>
    </row>
    <row r="127" spans="2:16" hidden="1">
      <c r="B127" s="71">
        <v>5</v>
      </c>
      <c r="C127" s="71"/>
      <c r="D127" s="71"/>
      <c r="E127" s="71">
        <f t="shared" si="10"/>
        <v>0</v>
      </c>
    </row>
    <row r="128" spans="2:16" hidden="1">
      <c r="B128" s="71">
        <v>6</v>
      </c>
      <c r="C128" s="71"/>
      <c r="D128" s="71"/>
      <c r="E128" s="71">
        <f t="shared" si="10"/>
        <v>0</v>
      </c>
    </row>
    <row r="129" spans="2:14" hidden="1">
      <c r="B129" s="71">
        <v>7</v>
      </c>
      <c r="C129" s="71"/>
      <c r="D129" s="71"/>
      <c r="E129" s="71">
        <f t="shared" si="10"/>
        <v>0</v>
      </c>
    </row>
    <row r="130" spans="2:14" hidden="1">
      <c r="B130" s="71">
        <v>8</v>
      </c>
      <c r="C130" s="71"/>
      <c r="D130" s="71"/>
      <c r="E130" s="71">
        <f t="shared" si="10"/>
        <v>0</v>
      </c>
    </row>
    <row r="131" spans="2:14">
      <c r="B131" s="71">
        <v>9</v>
      </c>
      <c r="C131" s="71"/>
      <c r="D131" s="71"/>
      <c r="E131" s="71">
        <f t="shared" si="10"/>
        <v>0</v>
      </c>
    </row>
    <row r="132" spans="2:14" hidden="1">
      <c r="B132" s="71">
        <v>10</v>
      </c>
      <c r="C132" s="71"/>
      <c r="D132" s="71"/>
      <c r="E132" s="71">
        <f t="shared" si="10"/>
        <v>0</v>
      </c>
    </row>
    <row r="133" spans="2:14" hidden="1">
      <c r="B133" s="71">
        <v>11</v>
      </c>
      <c r="C133" s="71"/>
      <c r="D133" s="71"/>
      <c r="E133" s="71">
        <f t="shared" si="10"/>
        <v>0</v>
      </c>
    </row>
    <row r="134" spans="2:14" hidden="1">
      <c r="B134" s="71">
        <v>12</v>
      </c>
      <c r="C134" s="71"/>
      <c r="D134" s="71"/>
      <c r="E134" s="71">
        <f t="shared" si="10"/>
        <v>0</v>
      </c>
    </row>
    <row r="135" spans="2:14" hidden="1">
      <c r="B135" s="71" t="s">
        <v>94</v>
      </c>
      <c r="C135" s="71"/>
      <c r="D135" s="71"/>
      <c r="E135" s="71">
        <f t="shared" si="10"/>
        <v>0</v>
      </c>
    </row>
    <row r="136" spans="2:14" hidden="1">
      <c r="B136" s="71" t="s">
        <v>7</v>
      </c>
      <c r="C136" s="63">
        <f>C135+C134+C133+C132+C131+C130+C129+C128+C127+C126+C125+C124+C123+C122</f>
        <v>0</v>
      </c>
      <c r="D136" s="63">
        <f>D135+D134+D133+D132+D131+D130+D129+D128+D127+D126+D125+D124+D123+D122</f>
        <v>0</v>
      </c>
      <c r="E136" s="71">
        <f t="shared" si="10"/>
        <v>0</v>
      </c>
    </row>
    <row r="138" spans="2:14" s="2" customFormat="1">
      <c r="B138" s="8" t="s">
        <v>224</v>
      </c>
    </row>
    <row r="139" spans="2:14" s="6" customFormat="1" ht="108.5" customHeight="1">
      <c r="B139" s="158" t="s">
        <v>89</v>
      </c>
      <c r="C139" s="63" t="s">
        <v>36</v>
      </c>
      <c r="D139" s="63" t="s">
        <v>37</v>
      </c>
      <c r="E139" s="63" t="s">
        <v>38</v>
      </c>
      <c r="F139" s="63" t="s">
        <v>39</v>
      </c>
      <c r="G139" s="63" t="s">
        <v>40</v>
      </c>
      <c r="H139" s="63" t="s">
        <v>41</v>
      </c>
      <c r="I139" s="63" t="s">
        <v>42</v>
      </c>
      <c r="J139" s="63" t="s">
        <v>43</v>
      </c>
      <c r="K139" s="63" t="s">
        <v>44</v>
      </c>
      <c r="L139" s="63" t="s">
        <v>250</v>
      </c>
      <c r="M139" s="156" t="s">
        <v>167</v>
      </c>
      <c r="N139" s="7"/>
    </row>
    <row r="140" spans="2:14" s="6" customFormat="1" ht="19">
      <c r="B140" s="159"/>
      <c r="C140" s="23" t="s">
        <v>120</v>
      </c>
      <c r="D140" s="23" t="s">
        <v>121</v>
      </c>
      <c r="E140" s="23" t="s">
        <v>122</v>
      </c>
      <c r="F140" s="23" t="s">
        <v>123</v>
      </c>
      <c r="G140" s="23" t="s">
        <v>124</v>
      </c>
      <c r="H140" s="23" t="s">
        <v>125</v>
      </c>
      <c r="I140" s="23" t="s">
        <v>126</v>
      </c>
      <c r="J140" s="23" t="s">
        <v>127</v>
      </c>
      <c r="K140" s="23" t="s">
        <v>128</v>
      </c>
      <c r="L140" s="23" t="s">
        <v>129</v>
      </c>
      <c r="M140" s="157"/>
      <c r="N140" s="7"/>
    </row>
    <row r="141" spans="2:14" hidden="1">
      <c r="B141" s="71" t="s">
        <v>88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71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71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71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71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71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71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idden="1">
      <c r="B148" s="71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71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>
      <c r="B150" s="71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idden="1">
      <c r="B151" s="71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71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71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idden="1">
      <c r="B154" s="71" t="s">
        <v>94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71" t="s">
        <v>7</v>
      </c>
      <c r="C155" s="63">
        <f>C154+C153+C152+C151+C150+C149+C148+C147+C146+C145+C144+C143+C142+C141</f>
        <v>0</v>
      </c>
      <c r="D155" s="63">
        <f t="shared" ref="D155:L155" si="12">D154+D153+D152+D151+D150+D149+D148+D147+D146+D145+D144+D143+D142+D141</f>
        <v>0</v>
      </c>
      <c r="E155" s="63">
        <f t="shared" si="12"/>
        <v>0</v>
      </c>
      <c r="F155" s="63">
        <f t="shared" si="12"/>
        <v>0</v>
      </c>
      <c r="G155" s="63">
        <f t="shared" si="12"/>
        <v>0</v>
      </c>
      <c r="H155" s="63">
        <f t="shared" si="12"/>
        <v>0</v>
      </c>
      <c r="I155" s="63">
        <f t="shared" si="12"/>
        <v>0</v>
      </c>
      <c r="J155" s="63">
        <f t="shared" si="12"/>
        <v>0</v>
      </c>
      <c r="K155" s="63">
        <f t="shared" si="12"/>
        <v>0</v>
      </c>
      <c r="L155" s="63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225</v>
      </c>
      <c r="C157" s="10"/>
      <c r="D157" s="10"/>
      <c r="E157" s="10"/>
    </row>
    <row r="158" spans="2:15" ht="57" customHeight="1">
      <c r="B158" s="158" t="s">
        <v>89</v>
      </c>
      <c r="C158" s="63" t="s">
        <v>45</v>
      </c>
      <c r="D158" s="63" t="s">
        <v>46</v>
      </c>
      <c r="E158" s="63" t="s">
        <v>47</v>
      </c>
      <c r="F158" s="63" t="s">
        <v>50</v>
      </c>
      <c r="G158" s="63" t="s">
        <v>26</v>
      </c>
      <c r="H158" s="63" t="s">
        <v>51</v>
      </c>
      <c r="I158" s="63" t="s">
        <v>52</v>
      </c>
      <c r="J158" s="63" t="s">
        <v>53</v>
      </c>
      <c r="K158" s="63" t="s">
        <v>54</v>
      </c>
      <c r="L158" s="63" t="s">
        <v>251</v>
      </c>
      <c r="M158" s="63" t="s">
        <v>252</v>
      </c>
      <c r="N158" s="63" t="s">
        <v>229</v>
      </c>
      <c r="O158" s="156" t="s">
        <v>167</v>
      </c>
    </row>
    <row r="159" spans="2:15" ht="16" customHeight="1">
      <c r="B159" s="159"/>
      <c r="C159" s="23" t="s">
        <v>130</v>
      </c>
      <c r="D159" s="23" t="s">
        <v>131</v>
      </c>
      <c r="E159" s="23" t="s">
        <v>132</v>
      </c>
      <c r="F159" s="23" t="s">
        <v>133</v>
      </c>
      <c r="G159" s="23" t="s">
        <v>134</v>
      </c>
      <c r="H159" s="23" t="s">
        <v>135</v>
      </c>
      <c r="I159" s="23" t="s">
        <v>136</v>
      </c>
      <c r="J159" s="23" t="s">
        <v>137</v>
      </c>
      <c r="K159" s="23" t="s">
        <v>138</v>
      </c>
      <c r="L159" s="23" t="s">
        <v>139</v>
      </c>
      <c r="M159" s="23" t="s">
        <v>227</v>
      </c>
      <c r="N159" s="23" t="s">
        <v>253</v>
      </c>
      <c r="O159" s="157"/>
    </row>
    <row r="160" spans="2:15" hidden="1">
      <c r="B160" s="71" t="s">
        <v>88</v>
      </c>
      <c r="C160" s="63"/>
      <c r="D160" s="63"/>
      <c r="E160" s="63"/>
      <c r="F160" s="71"/>
      <c r="G160" s="71"/>
      <c r="H160" s="71"/>
      <c r="I160" s="71"/>
      <c r="J160" s="71"/>
      <c r="K160" s="71"/>
      <c r="L160" s="71"/>
      <c r="M160" s="71"/>
      <c r="N160" s="71"/>
      <c r="O160" s="71">
        <f>SUM(C160:N160)</f>
        <v>0</v>
      </c>
    </row>
    <row r="161" spans="2:15" hidden="1">
      <c r="B161" s="71">
        <v>1</v>
      </c>
      <c r="C161" s="63"/>
      <c r="D161" s="63"/>
      <c r="E161" s="63"/>
      <c r="F161" s="71"/>
      <c r="G161" s="71"/>
      <c r="H161" s="71"/>
      <c r="I161" s="71"/>
      <c r="J161" s="71"/>
      <c r="K161" s="71"/>
      <c r="L161" s="71"/>
      <c r="M161" s="71"/>
      <c r="N161" s="71"/>
      <c r="O161" s="71">
        <f t="shared" ref="O161:O174" si="13">SUM(C161:N161)</f>
        <v>0</v>
      </c>
    </row>
    <row r="162" spans="2:15" hidden="1">
      <c r="B162" s="71">
        <v>2</v>
      </c>
      <c r="C162" s="63"/>
      <c r="D162" s="63"/>
      <c r="E162" s="63"/>
      <c r="F162" s="71"/>
      <c r="G162" s="71"/>
      <c r="H162" s="71"/>
      <c r="I162" s="71"/>
      <c r="J162" s="71"/>
      <c r="K162" s="71"/>
      <c r="L162" s="71"/>
      <c r="M162" s="71"/>
      <c r="N162" s="71"/>
      <c r="O162" s="71">
        <f t="shared" si="13"/>
        <v>0</v>
      </c>
    </row>
    <row r="163" spans="2:15" hidden="1">
      <c r="B163" s="71">
        <v>3</v>
      </c>
      <c r="C163" s="63"/>
      <c r="D163" s="63"/>
      <c r="E163" s="63"/>
      <c r="F163" s="71"/>
      <c r="G163" s="71"/>
      <c r="H163" s="71"/>
      <c r="I163" s="71"/>
      <c r="J163" s="71"/>
      <c r="K163" s="71"/>
      <c r="L163" s="71"/>
      <c r="M163" s="71"/>
      <c r="N163" s="71"/>
      <c r="O163" s="71">
        <f t="shared" si="13"/>
        <v>0</v>
      </c>
    </row>
    <row r="164" spans="2:15" hidden="1">
      <c r="B164" s="71">
        <v>4</v>
      </c>
      <c r="C164" s="63"/>
      <c r="D164" s="63"/>
      <c r="E164" s="63"/>
      <c r="F164" s="71"/>
      <c r="G164" s="71"/>
      <c r="H164" s="71"/>
      <c r="I164" s="71"/>
      <c r="J164" s="71"/>
      <c r="K164" s="71"/>
      <c r="L164" s="71"/>
      <c r="M164" s="71"/>
      <c r="N164" s="71"/>
      <c r="O164" s="71">
        <f t="shared" si="13"/>
        <v>0</v>
      </c>
    </row>
    <row r="165" spans="2:15" hidden="1">
      <c r="B165" s="71">
        <v>5</v>
      </c>
      <c r="C165" s="63"/>
      <c r="D165" s="63"/>
      <c r="E165" s="63"/>
      <c r="F165" s="71"/>
      <c r="G165" s="71"/>
      <c r="H165" s="71"/>
      <c r="I165" s="71"/>
      <c r="J165" s="71"/>
      <c r="K165" s="71"/>
      <c r="L165" s="71"/>
      <c r="M165" s="71"/>
      <c r="N165" s="71"/>
      <c r="O165" s="71">
        <f t="shared" si="13"/>
        <v>0</v>
      </c>
    </row>
    <row r="166" spans="2:15" hidden="1">
      <c r="B166" s="71">
        <v>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>
        <f t="shared" si="13"/>
        <v>0</v>
      </c>
    </row>
    <row r="167" spans="2:15" hidden="1">
      <c r="B167" s="71">
        <v>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>
        <f t="shared" si="13"/>
        <v>0</v>
      </c>
    </row>
    <row r="168" spans="2:15" hidden="1">
      <c r="B168" s="71">
        <v>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>
        <f t="shared" si="13"/>
        <v>0</v>
      </c>
    </row>
    <row r="169" spans="2:15">
      <c r="B169" s="71">
        <v>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>
        <f t="shared" si="13"/>
        <v>0</v>
      </c>
    </row>
    <row r="170" spans="2:15" hidden="1">
      <c r="B170" s="71">
        <v>10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>
        <f t="shared" si="13"/>
        <v>0</v>
      </c>
    </row>
    <row r="171" spans="2:15" hidden="1">
      <c r="B171" s="71">
        <v>11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>
        <f t="shared" si="13"/>
        <v>0</v>
      </c>
    </row>
    <row r="172" spans="2:15" hidden="1">
      <c r="B172" s="71">
        <v>12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>
        <f t="shared" si="13"/>
        <v>0</v>
      </c>
    </row>
    <row r="173" spans="2:15" hidden="1">
      <c r="B173" s="71" t="s">
        <v>94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>
        <f t="shared" si="13"/>
        <v>0</v>
      </c>
    </row>
    <row r="174" spans="2:15" hidden="1">
      <c r="B174" s="71" t="s">
        <v>7</v>
      </c>
      <c r="C174" s="63">
        <f>SUM(C160:C173)</f>
        <v>0</v>
      </c>
      <c r="D174" s="63">
        <f t="shared" ref="D174:N174" si="14">SUM(D160:D173)</f>
        <v>0</v>
      </c>
      <c r="E174" s="63">
        <f t="shared" si="14"/>
        <v>0</v>
      </c>
      <c r="F174" s="63">
        <f t="shared" si="14"/>
        <v>0</v>
      </c>
      <c r="G174" s="63">
        <f t="shared" si="14"/>
        <v>0</v>
      </c>
      <c r="H174" s="63">
        <f t="shared" si="14"/>
        <v>0</v>
      </c>
      <c r="I174" s="63">
        <f t="shared" si="14"/>
        <v>0</v>
      </c>
      <c r="J174" s="63">
        <f t="shared" si="14"/>
        <v>0</v>
      </c>
      <c r="K174" s="63">
        <f t="shared" si="14"/>
        <v>0</v>
      </c>
      <c r="L174" s="63">
        <f t="shared" si="14"/>
        <v>0</v>
      </c>
      <c r="M174" s="63">
        <f t="shared" si="14"/>
        <v>0</v>
      </c>
      <c r="N174" s="63">
        <f t="shared" si="14"/>
        <v>0</v>
      </c>
      <c r="O174" s="71">
        <f t="shared" si="13"/>
        <v>0</v>
      </c>
    </row>
    <row r="176" spans="2:15" s="2" customFormat="1" ht="14.5" customHeight="1">
      <c r="B176" s="33" t="s">
        <v>226</v>
      </c>
      <c r="C176" s="8"/>
      <c r="D176" s="8"/>
      <c r="E176" s="8"/>
      <c r="F176" s="8"/>
      <c r="G176" s="8"/>
      <c r="H176" s="8"/>
    </row>
    <row r="177" spans="2:36" ht="240.5" customHeight="1">
      <c r="B177" s="158" t="s">
        <v>89</v>
      </c>
      <c r="C177" s="63" t="s">
        <v>57</v>
      </c>
      <c r="D177" s="63" t="s">
        <v>254</v>
      </c>
      <c r="E177" s="63" t="s">
        <v>58</v>
      </c>
      <c r="F177" s="63" t="s">
        <v>59</v>
      </c>
      <c r="G177" s="63" t="s">
        <v>61</v>
      </c>
      <c r="H177" s="63" t="s">
        <v>62</v>
      </c>
      <c r="I177" s="63" t="s">
        <v>66</v>
      </c>
      <c r="J177" s="63" t="s">
        <v>67</v>
      </c>
      <c r="K177" s="63" t="s">
        <v>68</v>
      </c>
      <c r="L177" s="63" t="s">
        <v>69</v>
      </c>
      <c r="M177" s="63" t="s">
        <v>70</v>
      </c>
      <c r="N177" s="63" t="s">
        <v>71</v>
      </c>
      <c r="O177" s="63" t="s">
        <v>72</v>
      </c>
      <c r="P177" s="63" t="s">
        <v>73</v>
      </c>
      <c r="Q177" s="63" t="s">
        <v>74</v>
      </c>
      <c r="R177" s="63" t="s">
        <v>255</v>
      </c>
      <c r="S177" s="63" t="s">
        <v>256</v>
      </c>
      <c r="T177" s="63" t="s">
        <v>257</v>
      </c>
      <c r="U177" s="63" t="s">
        <v>75</v>
      </c>
      <c r="V177" s="63" t="s">
        <v>76</v>
      </c>
      <c r="W177" s="63" t="s">
        <v>77</v>
      </c>
      <c r="X177" s="63" t="s">
        <v>258</v>
      </c>
      <c r="Y177" s="63" t="s">
        <v>78</v>
      </c>
      <c r="Z177" s="63" t="s">
        <v>80</v>
      </c>
      <c r="AA177" s="63" t="s">
        <v>83</v>
      </c>
      <c r="AB177" s="63" t="s">
        <v>84</v>
      </c>
      <c r="AC177" s="63" t="s">
        <v>79</v>
      </c>
      <c r="AD177" s="63" t="s">
        <v>81</v>
      </c>
      <c r="AE177" s="63" t="s">
        <v>259</v>
      </c>
      <c r="AF177" s="63" t="s">
        <v>82</v>
      </c>
      <c r="AG177" s="63" t="s">
        <v>85</v>
      </c>
      <c r="AH177" s="63" t="s">
        <v>260</v>
      </c>
      <c r="AI177" s="63" t="s">
        <v>261</v>
      </c>
      <c r="AJ177" s="156" t="s">
        <v>167</v>
      </c>
    </row>
    <row r="178" spans="2:36" ht="16.5" customHeight="1">
      <c r="B178" s="159"/>
      <c r="C178" s="23" t="s">
        <v>262</v>
      </c>
      <c r="D178" s="23" t="s">
        <v>263</v>
      </c>
      <c r="E178" s="23" t="s">
        <v>264</v>
      </c>
      <c r="F178" s="23" t="s">
        <v>265</v>
      </c>
      <c r="G178" s="23" t="s">
        <v>266</v>
      </c>
      <c r="H178" s="23" t="s">
        <v>267</v>
      </c>
      <c r="I178" s="23" t="s">
        <v>268</v>
      </c>
      <c r="J178" s="23" t="s">
        <v>269</v>
      </c>
      <c r="K178" s="23" t="s">
        <v>270</v>
      </c>
      <c r="L178" s="23" t="s">
        <v>271</v>
      </c>
      <c r="M178" s="23" t="s">
        <v>272</v>
      </c>
      <c r="N178" s="23" t="s">
        <v>273</v>
      </c>
      <c r="O178" s="23" t="s">
        <v>274</v>
      </c>
      <c r="P178" s="23" t="s">
        <v>275</v>
      </c>
      <c r="Q178" s="23" t="s">
        <v>276</v>
      </c>
      <c r="R178" s="23" t="s">
        <v>277</v>
      </c>
      <c r="S178" s="23" t="s">
        <v>278</v>
      </c>
      <c r="T178" s="23" t="s">
        <v>279</v>
      </c>
      <c r="U178" s="23" t="s">
        <v>280</v>
      </c>
      <c r="V178" s="23" t="s">
        <v>281</v>
      </c>
      <c r="W178" s="23" t="s">
        <v>282</v>
      </c>
      <c r="X178" s="23" t="s">
        <v>283</v>
      </c>
      <c r="Y178" s="23" t="s">
        <v>284</v>
      </c>
      <c r="Z178" s="23" t="s">
        <v>285</v>
      </c>
      <c r="AA178" s="23" t="s">
        <v>286</v>
      </c>
      <c r="AB178" s="23" t="s">
        <v>287</v>
      </c>
      <c r="AC178" s="23" t="s">
        <v>288</v>
      </c>
      <c r="AD178" s="23" t="s">
        <v>289</v>
      </c>
      <c r="AE178" s="23" t="s">
        <v>290</v>
      </c>
      <c r="AF178" s="23" t="s">
        <v>291</v>
      </c>
      <c r="AG178" s="23" t="s">
        <v>292</v>
      </c>
      <c r="AH178" s="23" t="s">
        <v>293</v>
      </c>
      <c r="AI178" s="23" t="s">
        <v>294</v>
      </c>
      <c r="AJ178" s="157"/>
    </row>
    <row r="179" spans="2:36" hidden="1">
      <c r="B179" s="71" t="s">
        <v>88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idden="1">
      <c r="B180" s="71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idden="1">
      <c r="B181" s="71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71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71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71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71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idden="1">
      <c r="B186" s="71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71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>
      <c r="B188" s="71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idden="1">
      <c r="B189" s="71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71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71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71" t="s">
        <v>94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71" t="s">
        <v>7</v>
      </c>
      <c r="C193" s="63">
        <f>C192+C191+C190+C189+C188+C187+C186+C185+C184+C183+C182+C181+C180+C179</f>
        <v>0</v>
      </c>
      <c r="D193" s="63">
        <f t="shared" ref="D193:AI193" si="16">D192+D191+D190+D189+D188+D187+D186+D185+D184+D183+D182+D181+D180+D179</f>
        <v>0</v>
      </c>
      <c r="E193" s="63">
        <f t="shared" si="16"/>
        <v>0</v>
      </c>
      <c r="F193" s="63">
        <f t="shared" si="16"/>
        <v>0</v>
      </c>
      <c r="G193" s="63">
        <f t="shared" si="16"/>
        <v>0</v>
      </c>
      <c r="H193" s="63">
        <f t="shared" si="16"/>
        <v>0</v>
      </c>
      <c r="I193" s="63">
        <f t="shared" si="16"/>
        <v>0</v>
      </c>
      <c r="J193" s="63">
        <f t="shared" si="16"/>
        <v>0</v>
      </c>
      <c r="K193" s="63">
        <f t="shared" si="16"/>
        <v>0</v>
      </c>
      <c r="L193" s="63">
        <f t="shared" si="16"/>
        <v>0</v>
      </c>
      <c r="M193" s="63">
        <f t="shared" si="16"/>
        <v>0</v>
      </c>
      <c r="N193" s="63">
        <f t="shared" si="16"/>
        <v>0</v>
      </c>
      <c r="O193" s="63">
        <f t="shared" si="16"/>
        <v>0</v>
      </c>
      <c r="P193" s="63">
        <f t="shared" si="16"/>
        <v>0</v>
      </c>
      <c r="Q193" s="63">
        <f t="shared" si="16"/>
        <v>0</v>
      </c>
      <c r="R193" s="63">
        <f t="shared" si="16"/>
        <v>0</v>
      </c>
      <c r="S193" s="63">
        <f t="shared" si="16"/>
        <v>0</v>
      </c>
      <c r="T193" s="63">
        <f t="shared" si="16"/>
        <v>0</v>
      </c>
      <c r="U193" s="63">
        <f t="shared" si="16"/>
        <v>0</v>
      </c>
      <c r="V193" s="63">
        <f t="shared" si="16"/>
        <v>0</v>
      </c>
      <c r="W193" s="63">
        <f t="shared" si="16"/>
        <v>0</v>
      </c>
      <c r="X193" s="63">
        <f t="shared" si="16"/>
        <v>0</v>
      </c>
      <c r="Y193" s="63">
        <f t="shared" si="16"/>
        <v>0</v>
      </c>
      <c r="Z193" s="63">
        <f t="shared" si="16"/>
        <v>0</v>
      </c>
      <c r="AA193" s="63">
        <f t="shared" si="16"/>
        <v>0</v>
      </c>
      <c r="AB193" s="63">
        <f t="shared" si="16"/>
        <v>0</v>
      </c>
      <c r="AC193" s="63">
        <f t="shared" si="16"/>
        <v>0</v>
      </c>
      <c r="AD193" s="63">
        <f t="shared" si="16"/>
        <v>0</v>
      </c>
      <c r="AE193" s="63">
        <f t="shared" si="16"/>
        <v>0</v>
      </c>
      <c r="AF193" s="63">
        <f t="shared" si="16"/>
        <v>0</v>
      </c>
      <c r="AG193" s="63">
        <f t="shared" si="16"/>
        <v>0</v>
      </c>
      <c r="AH193" s="63">
        <f t="shared" si="16"/>
        <v>0</v>
      </c>
      <c r="AI193" s="63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64" t="s">
        <v>89</v>
      </c>
      <c r="C197" s="64" t="s">
        <v>8</v>
      </c>
      <c r="D197" s="64" t="s">
        <v>9</v>
      </c>
      <c r="E197" s="63" t="s">
        <v>167</v>
      </c>
    </row>
    <row r="198" spans="2:36" hidden="1">
      <c r="B198" s="71" t="s">
        <v>88</v>
      </c>
      <c r="C198" s="14"/>
      <c r="D198" s="14"/>
      <c r="E198" s="18">
        <f>SUM(C198:D198)</f>
        <v>0</v>
      </c>
    </row>
    <row r="199" spans="2:36" hidden="1">
      <c r="B199" s="71">
        <v>1</v>
      </c>
      <c r="C199" s="14"/>
      <c r="D199" s="14"/>
      <c r="E199" s="18">
        <f t="shared" ref="E199:E212" si="17">SUM(C199:D199)</f>
        <v>0</v>
      </c>
    </row>
    <row r="200" spans="2:36" hidden="1">
      <c r="B200" s="71">
        <v>2</v>
      </c>
      <c r="C200" s="14"/>
      <c r="D200" s="14"/>
      <c r="E200" s="18">
        <f t="shared" si="17"/>
        <v>0</v>
      </c>
    </row>
    <row r="201" spans="2:36" hidden="1">
      <c r="B201" s="71">
        <v>3</v>
      </c>
      <c r="C201" s="14"/>
      <c r="D201" s="14"/>
      <c r="E201" s="18">
        <f t="shared" si="17"/>
        <v>0</v>
      </c>
    </row>
    <row r="202" spans="2:36" hidden="1">
      <c r="B202" s="71">
        <v>4</v>
      </c>
      <c r="C202" s="14"/>
      <c r="D202" s="14"/>
      <c r="E202" s="18">
        <f t="shared" si="17"/>
        <v>0</v>
      </c>
    </row>
    <row r="203" spans="2:36" hidden="1">
      <c r="B203" s="71">
        <v>5</v>
      </c>
      <c r="C203" s="14"/>
      <c r="D203" s="14"/>
      <c r="E203" s="18">
        <f t="shared" si="17"/>
        <v>0</v>
      </c>
    </row>
    <row r="204" spans="2:36" hidden="1">
      <c r="B204" s="71">
        <v>6</v>
      </c>
      <c r="C204" s="14"/>
      <c r="D204" s="14"/>
      <c r="E204" s="18">
        <f t="shared" si="17"/>
        <v>0</v>
      </c>
    </row>
    <row r="205" spans="2:36" hidden="1">
      <c r="B205" s="71">
        <v>7</v>
      </c>
      <c r="C205" s="14"/>
      <c r="D205" s="14"/>
      <c r="E205" s="18">
        <f t="shared" si="17"/>
        <v>0</v>
      </c>
    </row>
    <row r="206" spans="2:36" hidden="1">
      <c r="B206" s="71">
        <v>8</v>
      </c>
      <c r="C206" s="14"/>
      <c r="D206" s="14"/>
      <c r="E206" s="18">
        <f t="shared" si="17"/>
        <v>0</v>
      </c>
    </row>
    <row r="207" spans="2:36">
      <c r="B207" s="71">
        <v>9</v>
      </c>
      <c r="C207" s="14"/>
      <c r="D207" s="14"/>
      <c r="E207" s="18">
        <f t="shared" si="17"/>
        <v>0</v>
      </c>
    </row>
    <row r="208" spans="2:36" hidden="1">
      <c r="B208" s="71">
        <v>10</v>
      </c>
      <c r="C208" s="14"/>
      <c r="D208" s="14"/>
      <c r="E208" s="18">
        <f t="shared" si="17"/>
        <v>0</v>
      </c>
    </row>
    <row r="209" spans="2:10" hidden="1">
      <c r="B209" s="71">
        <v>11</v>
      </c>
      <c r="C209" s="14"/>
      <c r="D209" s="14"/>
      <c r="E209" s="18">
        <f t="shared" si="17"/>
        <v>0</v>
      </c>
    </row>
    <row r="210" spans="2:10" hidden="1">
      <c r="B210" s="71">
        <v>12</v>
      </c>
      <c r="C210" s="14"/>
      <c r="D210" s="14"/>
      <c r="E210" s="18">
        <f t="shared" si="17"/>
        <v>0</v>
      </c>
    </row>
    <row r="211" spans="2:10" hidden="1">
      <c r="B211" s="71" t="s">
        <v>94</v>
      </c>
      <c r="C211" s="14"/>
      <c r="D211" s="14"/>
      <c r="E211" s="18">
        <f t="shared" si="17"/>
        <v>0</v>
      </c>
    </row>
    <row r="212" spans="2:10" hidden="1">
      <c r="B212" s="71" t="s">
        <v>7</v>
      </c>
      <c r="C212" s="63">
        <f>C211+C210+C209+C208+C207+C206+C205+C204+C203+C202+C201+C200+C199+C198</f>
        <v>0</v>
      </c>
      <c r="D212" s="63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228</v>
      </c>
    </row>
    <row r="215" spans="2:10" ht="85">
      <c r="B215" s="158" t="s">
        <v>89</v>
      </c>
      <c r="C215" s="17" t="s">
        <v>55</v>
      </c>
      <c r="D215" s="17" t="s">
        <v>56</v>
      </c>
      <c r="E215" s="63" t="s">
        <v>60</v>
      </c>
      <c r="F215" s="63" t="s">
        <v>64</v>
      </c>
      <c r="G215" s="63" t="s">
        <v>63</v>
      </c>
      <c r="H215" s="63" t="s">
        <v>65</v>
      </c>
      <c r="I215" s="63" t="s">
        <v>87</v>
      </c>
      <c r="J215" s="156" t="s">
        <v>167</v>
      </c>
    </row>
    <row r="216" spans="2:10" ht="19">
      <c r="B216" s="159"/>
      <c r="C216" s="23" t="s">
        <v>140</v>
      </c>
      <c r="D216" s="23" t="s">
        <v>141</v>
      </c>
      <c r="E216" s="23" t="s">
        <v>142</v>
      </c>
      <c r="F216" s="23" t="s">
        <v>143</v>
      </c>
      <c r="G216" s="23" t="s">
        <v>144</v>
      </c>
      <c r="H216" s="23" t="s">
        <v>145</v>
      </c>
      <c r="I216" s="23" t="s">
        <v>146</v>
      </c>
      <c r="J216" s="157"/>
    </row>
    <row r="217" spans="2:10" hidden="1">
      <c r="B217" s="71" t="s">
        <v>88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idden="1">
      <c r="B218" s="71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idden="1">
      <c r="B219" s="71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71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71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71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71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idden="1">
      <c r="B224" s="71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71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>
      <c r="B226" s="71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idden="1">
      <c r="B227" s="71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71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71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71" t="s">
        <v>94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71" t="s">
        <v>7</v>
      </c>
      <c r="C231" s="63">
        <f>C230+C229+C228+C227+C226+C225+C224+C223+C222+C221+C220+C219+C218+C217</f>
        <v>0</v>
      </c>
      <c r="D231" s="63">
        <f t="shared" ref="D231:I231" si="19">D230+D229+D228+D227+D226+D225+D224+D223+D222+D221+D220+D219+D218+D217</f>
        <v>0</v>
      </c>
      <c r="E231" s="63">
        <f t="shared" si="19"/>
        <v>0</v>
      </c>
      <c r="F231" s="63">
        <f t="shared" si="19"/>
        <v>0</v>
      </c>
      <c r="G231" s="63">
        <f t="shared" si="19"/>
        <v>0</v>
      </c>
      <c r="H231" s="63">
        <f t="shared" si="19"/>
        <v>0</v>
      </c>
      <c r="I231" s="63">
        <f t="shared" si="19"/>
        <v>0</v>
      </c>
      <c r="J231" s="18">
        <f t="shared" si="18"/>
        <v>0</v>
      </c>
    </row>
    <row r="233" spans="2:10">
      <c r="B233" s="140" t="s">
        <v>175</v>
      </c>
      <c r="C233" s="140"/>
      <c r="D233" s="32" t="s">
        <v>176</v>
      </c>
    </row>
    <row r="234" spans="2:10">
      <c r="B234" s="21" t="str">
        <f>IF(D233="","",IF(D233="English",'File Directory'!B53,IF(D233="Filipino",'File Directory'!B78,'File Directory'!B103)))</f>
        <v xml:space="preserve">Instruction: </v>
      </c>
      <c r="D234" s="13"/>
    </row>
    <row r="235" spans="2:10">
      <c r="B235" s="13"/>
      <c r="C235" s="22" t="str">
        <f>IF($D$233="","",IF($D$233="English",'File Directory'!C54,IF($D$233="Filipino",'File Directory'!C79,'File Directory'!C104)))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Directory'!C55,IF($D$233="Filipino",'File Directory'!C80,'File Directory'!C105)))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Directory'!C56,IF($D$233="Filipino",'File Directory'!C81,'File Directory'!C106)))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Directory'!C58,IF($D$233="Filipino",'File Directory'!C83,'File Directory'!C108)))</f>
        <v>*For Prospective Adviser</v>
      </c>
    </row>
    <row r="240" spans="2:10">
      <c r="C240" s="22" t="str">
        <f>IF($D$233="","",IF($D$233="English",'File Directory'!C59,IF($D$233="Filipino",'File Directory'!C84,'File Directory'!C109)))</f>
        <v>1. Review all MLESF for Accuracy/completeness</v>
      </c>
    </row>
    <row r="241" spans="3:3">
      <c r="C241" s="22" t="str">
        <f>IF($D$233="","",IF($D$233="English",'File Directory'!C60,IF($D$233="Filipino",'File Directory'!C85,'File Directory'!C110)))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Directory'!C61,IF($D$233="Filipino",'File Directory'!C86,'File Directory'!C111)))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Directory'!C63,IF($D$233="Filipino",'File Directory'!C88,'File Directory'!C113)))</f>
        <v>For Grade Level Enrollment Chair (if any)</v>
      </c>
    </row>
    <row r="245" spans="3:3">
      <c r="C245" s="22" t="str">
        <f>IF($D$233="","",IF($D$233="English",'File Directory'!C64,IF($D$233="Filipino",'File Directory'!C89,'File Directory'!C114)))</f>
        <v>1. Review all Summary Matrix submitted by advisers, check for accuracy/completeness</v>
      </c>
    </row>
    <row r="246" spans="3:3">
      <c r="C246" s="22" t="str">
        <f>IF($D$233="","",IF($D$233="English",'File Directory'!C65,IF($D$233="Filipino",'File Directory'!C90,'File Directory'!C115)))</f>
        <v xml:space="preserve">2. Prepare a Summary Matrix with totality for all items/questions of all sections </v>
      </c>
    </row>
    <row r="247" spans="3:3">
      <c r="C247" s="22" t="str">
        <f>IF($D$233="","",IF($D$233="English",'File Directory'!C66,IF($D$233="Filipino",'File Directory'!C91,'File Directory'!C116)))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Directory'!C68,IF($D$233="Filipino",'File Directory'!C93,'File Directory'!C118)))</f>
        <v>For School Enrollment Focal Person (SEFP)</v>
      </c>
    </row>
    <row r="250" spans="3:3">
      <c r="C250" s="22" t="str">
        <f>IF($D$233="","",IF($D$233="English",'File Directory'!C69,IF($D$233="Filipino",'File Directory'!C94,'File Directory'!C119)))</f>
        <v>1. Review all Grade Level Summary Matrix submitted by GLEC, check for accuracy/completeness</v>
      </c>
    </row>
    <row r="251" spans="3:3">
      <c r="C251" s="22" t="str">
        <f>IF($D$233="","",IF($D$233="English",'File Directory'!C70,IF($D$233="Filipino",'File Directory'!C95,'File Directory'!C120)))</f>
        <v>2. Prepare a Summary Matrix with totality for all items/questions of all Grade Levels</v>
      </c>
    </row>
    <row r="252" spans="3:3">
      <c r="C252" s="22" t="str">
        <f>IF($D$233="","",IF($D$233="English",'File Directory'!C71,IF($D$233="Filipino",'File Directory'!C96,'File Directory'!C121)))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Directory'!C73,IF($D$233="Filipino",'File Directory'!C98,'File Directory'!C123)))</f>
        <v>For LIS System Administrator</v>
      </c>
    </row>
    <row r="255" spans="3:3">
      <c r="C255" s="22" t="str">
        <f>IF($D$233="","",IF($D$233="English",'File Directory'!C74,IF($D$233="Filipino",'File Directory'!C99,'File Directory'!C124)))</f>
        <v>1. Review the School Level Summary Matrix  validate the correctness of enrollment count vis-a-vis the number of respondents</v>
      </c>
    </row>
    <row r="256" spans="3:3">
      <c r="C256" s="22" t="str">
        <f>IF($D$233="","",IF($D$233="English",'File Directory'!C75,IF($D$233="Filipino",'File Directory'!C100,'File Directory'!C125)))</f>
        <v>2. Login to LIS and click the QC Folder available in the Dashboard</v>
      </c>
    </row>
    <row r="257" spans="3:3">
      <c r="C257" s="22" t="str">
        <f>IF($D$233="","",IF($D$233="English",'File Directory'!C76,IF($D$233="Filipino",'File Directory'!C101,'File Directory'!C126)))</f>
        <v>3. Input total count for each table as appeared in the Summary Matrix.  May use the assigned code as appopriate for easy reference.</v>
      </c>
    </row>
  </sheetData>
  <mergeCells count="20">
    <mergeCell ref="D3:F3"/>
    <mergeCell ref="B4:C4"/>
    <mergeCell ref="G4:H4"/>
    <mergeCell ref="B5:C5"/>
    <mergeCell ref="E5:I5"/>
    <mergeCell ref="B27:B28"/>
    <mergeCell ref="J27:J28"/>
    <mergeCell ref="B82:B83"/>
    <mergeCell ref="S82:S83"/>
    <mergeCell ref="B101:B102"/>
    <mergeCell ref="P101:P102"/>
    <mergeCell ref="AJ177:AJ178"/>
    <mergeCell ref="B215:B216"/>
    <mergeCell ref="J215:J216"/>
    <mergeCell ref="B233:C233"/>
    <mergeCell ref="B139:B140"/>
    <mergeCell ref="M139:M140"/>
    <mergeCell ref="B158:B159"/>
    <mergeCell ref="B177:B178"/>
    <mergeCell ref="O158:O159"/>
  </mergeCells>
  <dataValidations count="1">
    <dataValidation type="list" allowBlank="1" showInputMessage="1" showErrorMessage="1" sqref="D233" xr:uid="{4179CCA0-F0F6-8B4C-A7C2-7EBA43763E45}">
      <formula1>"English,Filipino,Cebuano"</formula1>
    </dataValidation>
  </dataValidations>
  <hyperlinks>
    <hyperlink ref="K1" location="'File Directory'!A1" tooltip="Go Back to File Directory" display="Return to File Directory" xr:uid="{C6AE0922-CFF5-1340-8C1B-22EA3CE14BC5}"/>
    <hyperlink ref="J1" location="'Summary Matrix MLESF (SEFP)'!A1" tooltip="View Summary Matrix MLESF (SEFP)" display="Return to Summary Matrix MLESF (SEFP)" xr:uid="{45976949-4907-0E4B-8473-84F011A902F3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C5D0E-0BBA-F944-A911-085AE4BE8440}">
  <sheetPr>
    <tabColor rgb="FF92D050"/>
  </sheetPr>
  <dimension ref="B1:AJ257"/>
  <sheetViews>
    <sheetView topLeftCell="A177" zoomScaleNormal="100" workbookViewId="0">
      <selection activeCell="A215" sqref="A215:XFD215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8.8320312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1.5" style="3" customWidth="1"/>
    <col min="15" max="15" width="21.83203125" style="3" customWidth="1"/>
    <col min="16" max="16" width="24.5" style="3" customWidth="1"/>
    <col min="17" max="17" width="20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8.6640625" style="3"/>
    <col min="34" max="34" width="15.83203125" style="3" customWidth="1"/>
    <col min="35" max="35" width="16.5" style="3" customWidth="1"/>
    <col min="36" max="36" width="16.33203125" style="3" customWidth="1"/>
    <col min="37" max="16384" width="8.6640625" style="3"/>
  </cols>
  <sheetData>
    <row r="1" spans="2:14" ht="37" thickBot="1">
      <c r="B1" s="15" t="s">
        <v>180</v>
      </c>
      <c r="J1" s="66" t="s">
        <v>232</v>
      </c>
      <c r="K1" s="67" t="s">
        <v>233</v>
      </c>
    </row>
    <row r="2" spans="2:14" ht="18">
      <c r="B2" s="24" t="s">
        <v>168</v>
      </c>
    </row>
    <row r="3" spans="2:14">
      <c r="B3" s="14" t="s">
        <v>90</v>
      </c>
      <c r="C3" s="16"/>
      <c r="D3" s="164"/>
      <c r="E3" s="165"/>
      <c r="F3" s="166"/>
      <c r="G3" s="14" t="s">
        <v>91</v>
      </c>
      <c r="H3" s="14"/>
      <c r="I3" s="14" t="s">
        <v>177</v>
      </c>
      <c r="J3" s="14"/>
      <c r="K3" s="14" t="s">
        <v>92</v>
      </c>
      <c r="L3" s="14"/>
      <c r="M3" s="14" t="s">
        <v>93</v>
      </c>
      <c r="N3" s="14"/>
    </row>
    <row r="4" spans="2:14" ht="17" thickBot="1">
      <c r="B4" s="167" t="s">
        <v>166</v>
      </c>
      <c r="C4" s="168"/>
      <c r="D4" s="70"/>
      <c r="E4" s="26" t="s">
        <v>148</v>
      </c>
      <c r="F4" s="27"/>
      <c r="G4" s="169" t="s">
        <v>165</v>
      </c>
      <c r="H4" s="170"/>
      <c r="I4" s="68"/>
    </row>
    <row r="5" spans="2:14" ht="16" customHeight="1">
      <c r="B5" s="167" t="s">
        <v>151</v>
      </c>
      <c r="C5" s="168"/>
      <c r="D5" s="25"/>
      <c r="E5" s="171" t="s">
        <v>169</v>
      </c>
      <c r="F5" s="172"/>
      <c r="G5" s="172"/>
      <c r="H5" s="172"/>
      <c r="I5" s="173"/>
    </row>
    <row r="6" spans="2:14" ht="17" customHeight="1" thickBot="1">
      <c r="B6" s="13"/>
      <c r="C6" s="13"/>
      <c r="D6" s="12"/>
      <c r="E6" s="29" t="s">
        <v>170</v>
      </c>
      <c r="F6" s="30"/>
      <c r="G6" s="28" t="s">
        <v>150</v>
      </c>
      <c r="H6" s="28"/>
      <c r="I6" s="31"/>
    </row>
    <row r="7" spans="2:14">
      <c r="B7" s="13"/>
      <c r="C7" s="13"/>
      <c r="D7" s="12"/>
      <c r="E7" s="5"/>
      <c r="F7" s="69"/>
    </row>
    <row r="8" spans="2:14">
      <c r="B8" s="2" t="s">
        <v>295</v>
      </c>
    </row>
    <row r="9" spans="2:14" ht="57" customHeight="1">
      <c r="B9" s="131" t="s">
        <v>89</v>
      </c>
      <c r="C9" s="64" t="s">
        <v>296</v>
      </c>
      <c r="D9" s="64" t="s">
        <v>297</v>
      </c>
      <c r="E9" s="63" t="s">
        <v>167</v>
      </c>
    </row>
    <row r="10" spans="2:14" hidden="1">
      <c r="B10" s="71" t="s">
        <v>88</v>
      </c>
      <c r="C10" s="71"/>
      <c r="D10" s="71"/>
      <c r="E10" s="71">
        <f>SUM(C10:D10)</f>
        <v>0</v>
      </c>
    </row>
    <row r="11" spans="2:14" hidden="1">
      <c r="B11" s="71">
        <v>1</v>
      </c>
      <c r="C11" s="71"/>
      <c r="D11" s="71"/>
      <c r="E11" s="71">
        <f t="shared" ref="E11:E24" si="0">SUM(C11:D11)</f>
        <v>0</v>
      </c>
    </row>
    <row r="12" spans="2:14" hidden="1">
      <c r="B12" s="71">
        <v>2</v>
      </c>
      <c r="C12" s="71"/>
      <c r="D12" s="71"/>
      <c r="E12" s="71">
        <f t="shared" si="0"/>
        <v>0</v>
      </c>
    </row>
    <row r="13" spans="2:14" hidden="1">
      <c r="B13" s="71">
        <v>3</v>
      </c>
      <c r="C13" s="71"/>
      <c r="D13" s="71"/>
      <c r="E13" s="71">
        <f t="shared" si="0"/>
        <v>0</v>
      </c>
    </row>
    <row r="14" spans="2:14" hidden="1">
      <c r="B14" s="71">
        <v>4</v>
      </c>
      <c r="C14" s="71"/>
      <c r="D14" s="71"/>
      <c r="E14" s="71">
        <f t="shared" si="0"/>
        <v>0</v>
      </c>
    </row>
    <row r="15" spans="2:14" hidden="1">
      <c r="B15" s="71">
        <v>5</v>
      </c>
      <c r="C15" s="71"/>
      <c r="D15" s="71"/>
      <c r="E15" s="71">
        <f t="shared" si="0"/>
        <v>0</v>
      </c>
    </row>
    <row r="16" spans="2:14" hidden="1">
      <c r="B16" s="71">
        <v>6</v>
      </c>
      <c r="C16" s="71"/>
      <c r="D16" s="71"/>
      <c r="E16" s="71">
        <f t="shared" si="0"/>
        <v>0</v>
      </c>
    </row>
    <row r="17" spans="2:10" hidden="1">
      <c r="B17" s="71">
        <v>7</v>
      </c>
      <c r="C17" s="71"/>
      <c r="D17" s="71"/>
      <c r="E17" s="71">
        <f t="shared" si="0"/>
        <v>0</v>
      </c>
    </row>
    <row r="18" spans="2:10" hidden="1">
      <c r="B18" s="71">
        <v>8</v>
      </c>
      <c r="C18" s="71"/>
      <c r="D18" s="71"/>
      <c r="E18" s="71">
        <f t="shared" si="0"/>
        <v>0</v>
      </c>
    </row>
    <row r="19" spans="2:10">
      <c r="B19" s="71">
        <v>9</v>
      </c>
      <c r="C19" s="71">
        <v>5</v>
      </c>
      <c r="D19" s="71">
        <v>5</v>
      </c>
      <c r="E19" s="71">
        <f t="shared" si="0"/>
        <v>10</v>
      </c>
    </row>
    <row r="20" spans="2:10" hidden="1">
      <c r="B20" s="71">
        <v>10</v>
      </c>
      <c r="C20" s="71"/>
      <c r="D20" s="71"/>
      <c r="E20" s="71">
        <f t="shared" si="0"/>
        <v>0</v>
      </c>
    </row>
    <row r="21" spans="2:10" hidden="1">
      <c r="B21" s="71">
        <v>11</v>
      </c>
      <c r="C21" s="71"/>
      <c r="D21" s="71"/>
      <c r="E21" s="71">
        <f t="shared" si="0"/>
        <v>0</v>
      </c>
    </row>
    <row r="22" spans="2:10" hidden="1">
      <c r="B22" s="71">
        <v>12</v>
      </c>
      <c r="C22" s="71"/>
      <c r="D22" s="71"/>
      <c r="E22" s="71">
        <f t="shared" si="0"/>
        <v>0</v>
      </c>
    </row>
    <row r="23" spans="2:10" hidden="1">
      <c r="B23" s="71" t="s">
        <v>94</v>
      </c>
      <c r="C23" s="71"/>
      <c r="D23" s="71"/>
      <c r="E23" s="71">
        <f t="shared" si="0"/>
        <v>0</v>
      </c>
    </row>
    <row r="24" spans="2:10" hidden="1">
      <c r="B24" s="71" t="s">
        <v>7</v>
      </c>
      <c r="C24" s="63">
        <f>C23+C22+C21+C20+C19+C18+C17+C16+C15+C14+C13+C12+C11+C10</f>
        <v>5</v>
      </c>
      <c r="D24" s="63">
        <f>D23+D22+D21+D20+D19+D18+D17+D16+D15+D14+D13+D12+D11+D10</f>
        <v>5</v>
      </c>
      <c r="E24" s="71">
        <f t="shared" si="0"/>
        <v>10</v>
      </c>
    </row>
    <row r="25" spans="2:10">
      <c r="B25" s="5"/>
    </row>
    <row r="26" spans="2:10" s="53" customFormat="1">
      <c r="B26" s="56" t="s">
        <v>323</v>
      </c>
    </row>
    <row r="27" spans="2:10" ht="77" customHeight="1">
      <c r="B27" s="162" t="s">
        <v>89</v>
      </c>
      <c r="C27" s="63" t="s">
        <v>0</v>
      </c>
      <c r="D27" s="63" t="s">
        <v>1</v>
      </c>
      <c r="E27" s="63" t="s">
        <v>2</v>
      </c>
      <c r="F27" s="63" t="s">
        <v>3</v>
      </c>
      <c r="G27" s="63" t="s">
        <v>4</v>
      </c>
      <c r="H27" s="63" t="s">
        <v>5</v>
      </c>
      <c r="I27" s="63" t="s">
        <v>6</v>
      </c>
      <c r="J27" s="156" t="s">
        <v>167</v>
      </c>
    </row>
    <row r="28" spans="2:10" ht="17.5" customHeight="1">
      <c r="B28" s="163"/>
      <c r="C28" s="23" t="s">
        <v>113</v>
      </c>
      <c r="D28" s="23" t="s">
        <v>114</v>
      </c>
      <c r="E28" s="23" t="s">
        <v>115</v>
      </c>
      <c r="F28" s="23" t="s">
        <v>116</v>
      </c>
      <c r="G28" s="23" t="s">
        <v>117</v>
      </c>
      <c r="H28" s="23" t="s">
        <v>118</v>
      </c>
      <c r="I28" s="23" t="s">
        <v>119</v>
      </c>
      <c r="J28" s="157"/>
    </row>
    <row r="29" spans="2:10" ht="18" hidden="1" customHeight="1">
      <c r="B29" s="71" t="s">
        <v>88</v>
      </c>
      <c r="C29" s="63"/>
      <c r="D29" s="63"/>
      <c r="E29" s="63"/>
      <c r="F29" s="63"/>
      <c r="G29" s="63"/>
      <c r="H29" s="63"/>
      <c r="I29" s="63"/>
      <c r="J29" s="71">
        <f>SUM(C29:I29)</f>
        <v>0</v>
      </c>
    </row>
    <row r="30" spans="2:10" ht="18" hidden="1" customHeight="1">
      <c r="B30" s="71">
        <v>1</v>
      </c>
      <c r="C30" s="63"/>
      <c r="D30" s="63"/>
      <c r="E30" s="63"/>
      <c r="F30" s="63"/>
      <c r="G30" s="63"/>
      <c r="H30" s="63"/>
      <c r="I30" s="63"/>
      <c r="J30" s="71">
        <f t="shared" ref="J30:J43" si="1">SUM(C30:I30)</f>
        <v>0</v>
      </c>
    </row>
    <row r="31" spans="2:10" ht="18" hidden="1" customHeight="1">
      <c r="B31" s="71">
        <v>2</v>
      </c>
      <c r="C31" s="63"/>
      <c r="D31" s="63"/>
      <c r="E31" s="63"/>
      <c r="F31" s="63"/>
      <c r="G31" s="63"/>
      <c r="H31" s="63"/>
      <c r="I31" s="63"/>
      <c r="J31" s="71">
        <f t="shared" si="1"/>
        <v>0</v>
      </c>
    </row>
    <row r="32" spans="2:10" ht="18" hidden="1" customHeight="1">
      <c r="B32" s="71">
        <v>3</v>
      </c>
      <c r="C32" s="63"/>
      <c r="D32" s="63"/>
      <c r="E32" s="63"/>
      <c r="F32" s="63"/>
      <c r="G32" s="63"/>
      <c r="H32" s="63"/>
      <c r="I32" s="63"/>
      <c r="J32" s="71">
        <f t="shared" si="1"/>
        <v>0</v>
      </c>
    </row>
    <row r="33" spans="2:10" ht="18" hidden="1" customHeight="1">
      <c r="B33" s="71">
        <v>4</v>
      </c>
      <c r="C33" s="63"/>
      <c r="D33" s="63"/>
      <c r="E33" s="63"/>
      <c r="F33" s="63"/>
      <c r="G33" s="63"/>
      <c r="H33" s="63"/>
      <c r="I33" s="63"/>
      <c r="J33" s="71">
        <f t="shared" si="1"/>
        <v>0</v>
      </c>
    </row>
    <row r="34" spans="2:10" ht="18" hidden="1" customHeight="1">
      <c r="B34" s="71">
        <v>5</v>
      </c>
      <c r="C34" s="63"/>
      <c r="D34" s="63"/>
      <c r="E34" s="63"/>
      <c r="F34" s="63"/>
      <c r="G34" s="63"/>
      <c r="H34" s="63"/>
      <c r="I34" s="63"/>
      <c r="J34" s="71">
        <f t="shared" si="1"/>
        <v>0</v>
      </c>
    </row>
    <row r="35" spans="2:10" ht="18" hidden="1" customHeight="1">
      <c r="B35" s="71">
        <v>6</v>
      </c>
      <c r="C35" s="63"/>
      <c r="D35" s="63"/>
      <c r="E35" s="63"/>
      <c r="F35" s="63"/>
      <c r="G35" s="63"/>
      <c r="H35" s="63"/>
      <c r="I35" s="63"/>
      <c r="J35" s="71">
        <f t="shared" si="1"/>
        <v>0</v>
      </c>
    </row>
    <row r="36" spans="2:10" ht="18" hidden="1" customHeight="1">
      <c r="B36" s="71">
        <v>7</v>
      </c>
      <c r="C36" s="63"/>
      <c r="D36" s="63"/>
      <c r="E36" s="63"/>
      <c r="F36" s="63"/>
      <c r="G36" s="63"/>
      <c r="H36" s="63"/>
      <c r="I36" s="63"/>
      <c r="J36" s="71">
        <f t="shared" si="1"/>
        <v>0</v>
      </c>
    </row>
    <row r="37" spans="2:10" ht="18" hidden="1" customHeight="1">
      <c r="B37" s="71">
        <v>8</v>
      </c>
      <c r="C37" s="63"/>
      <c r="D37" s="63"/>
      <c r="E37" s="63"/>
      <c r="F37" s="63"/>
      <c r="G37" s="63"/>
      <c r="H37" s="63"/>
      <c r="I37" s="63"/>
      <c r="J37" s="71">
        <f t="shared" si="1"/>
        <v>0</v>
      </c>
    </row>
    <row r="38" spans="2:10" ht="18" customHeight="1">
      <c r="B38" s="71">
        <v>9</v>
      </c>
      <c r="C38" s="63"/>
      <c r="D38" s="63"/>
      <c r="E38" s="63"/>
      <c r="F38" s="63"/>
      <c r="G38" s="63"/>
      <c r="H38" s="63"/>
      <c r="I38" s="63"/>
      <c r="J38" s="71">
        <f t="shared" si="1"/>
        <v>0</v>
      </c>
    </row>
    <row r="39" spans="2:10" ht="18" hidden="1" customHeight="1">
      <c r="B39" s="71">
        <v>10</v>
      </c>
      <c r="C39" s="63"/>
      <c r="D39" s="63"/>
      <c r="E39" s="63"/>
      <c r="F39" s="63"/>
      <c r="G39" s="63"/>
      <c r="H39" s="63"/>
      <c r="I39" s="63"/>
      <c r="J39" s="71">
        <f t="shared" si="1"/>
        <v>0</v>
      </c>
    </row>
    <row r="40" spans="2:10" ht="18" hidden="1" customHeight="1">
      <c r="B40" s="71">
        <v>11</v>
      </c>
      <c r="C40" s="63"/>
      <c r="D40" s="63"/>
      <c r="E40" s="63"/>
      <c r="F40" s="63"/>
      <c r="G40" s="63"/>
      <c r="H40" s="63"/>
      <c r="I40" s="63"/>
      <c r="J40" s="71">
        <f t="shared" si="1"/>
        <v>0</v>
      </c>
    </row>
    <row r="41" spans="2:10" ht="18" hidden="1" customHeight="1">
      <c r="B41" s="71">
        <v>12</v>
      </c>
      <c r="C41" s="63"/>
      <c r="D41" s="63"/>
      <c r="E41" s="63"/>
      <c r="F41" s="63"/>
      <c r="G41" s="63"/>
      <c r="H41" s="63"/>
      <c r="I41" s="63"/>
      <c r="J41" s="71">
        <f t="shared" si="1"/>
        <v>0</v>
      </c>
    </row>
    <row r="42" spans="2:10" ht="18" hidden="1" customHeight="1">
      <c r="B42" s="71" t="s">
        <v>94</v>
      </c>
      <c r="C42" s="63"/>
      <c r="D42" s="63"/>
      <c r="E42" s="63"/>
      <c r="F42" s="63"/>
      <c r="G42" s="63"/>
      <c r="H42" s="63"/>
      <c r="I42" s="63"/>
      <c r="J42" s="71">
        <f t="shared" si="1"/>
        <v>0</v>
      </c>
    </row>
    <row r="43" spans="2:10" ht="18" hidden="1" customHeight="1">
      <c r="B43" s="71" t="s">
        <v>7</v>
      </c>
      <c r="C43" s="63">
        <f>C42+C41+C40+C39+C38+C37+C36+C35+C34+C33+C32+C31+C30+C29</f>
        <v>0</v>
      </c>
      <c r="D43" s="63">
        <f t="shared" ref="D43:I43" si="2">D42+D41+D40+D39+D38+D37+D36+D35+D34+D33+D32+D31+D30+D29</f>
        <v>0</v>
      </c>
      <c r="E43" s="63">
        <f t="shared" si="2"/>
        <v>0</v>
      </c>
      <c r="F43" s="63">
        <f t="shared" si="2"/>
        <v>0</v>
      </c>
      <c r="G43" s="63">
        <f t="shared" si="2"/>
        <v>0</v>
      </c>
      <c r="H43" s="63">
        <f t="shared" si="2"/>
        <v>0</v>
      </c>
      <c r="I43" s="63">
        <f t="shared" si="2"/>
        <v>0</v>
      </c>
      <c r="J43" s="71">
        <f t="shared" si="1"/>
        <v>0</v>
      </c>
    </row>
    <row r="45" spans="2:10">
      <c r="B45" s="2" t="s">
        <v>219</v>
      </c>
    </row>
    <row r="46" spans="2:10" ht="57" customHeight="1">
      <c r="B46" s="131" t="s">
        <v>89</v>
      </c>
      <c r="C46" s="64" t="s">
        <v>8</v>
      </c>
      <c r="D46" s="64" t="s">
        <v>9</v>
      </c>
      <c r="E46" s="63" t="s">
        <v>167</v>
      </c>
    </row>
    <row r="47" spans="2:10" hidden="1">
      <c r="B47" s="71" t="s">
        <v>88</v>
      </c>
      <c r="C47" s="71"/>
      <c r="D47" s="71"/>
      <c r="E47" s="71">
        <f>SUM(C47:D47)</f>
        <v>0</v>
      </c>
    </row>
    <row r="48" spans="2:10" hidden="1">
      <c r="B48" s="71">
        <v>1</v>
      </c>
      <c r="C48" s="71"/>
      <c r="D48" s="71"/>
      <c r="E48" s="71">
        <f t="shared" ref="E48:E61" si="3">SUM(C48:D48)</f>
        <v>0</v>
      </c>
    </row>
    <row r="49" spans="2:10" hidden="1">
      <c r="B49" s="71">
        <v>2</v>
      </c>
      <c r="C49" s="71"/>
      <c r="D49" s="71"/>
      <c r="E49" s="71">
        <f t="shared" si="3"/>
        <v>0</v>
      </c>
    </row>
    <row r="50" spans="2:10" hidden="1">
      <c r="B50" s="71">
        <v>3</v>
      </c>
      <c r="C50" s="71"/>
      <c r="D50" s="71"/>
      <c r="E50" s="71">
        <f t="shared" si="3"/>
        <v>0</v>
      </c>
    </row>
    <row r="51" spans="2:10" hidden="1">
      <c r="B51" s="71">
        <v>4</v>
      </c>
      <c r="C51" s="71"/>
      <c r="D51" s="71"/>
      <c r="E51" s="71">
        <f t="shared" si="3"/>
        <v>0</v>
      </c>
    </row>
    <row r="52" spans="2:10" hidden="1">
      <c r="B52" s="71">
        <v>5</v>
      </c>
      <c r="C52" s="71"/>
      <c r="D52" s="71"/>
      <c r="E52" s="71">
        <f t="shared" si="3"/>
        <v>0</v>
      </c>
    </row>
    <row r="53" spans="2:10" hidden="1">
      <c r="B53" s="71">
        <v>6</v>
      </c>
      <c r="C53" s="71"/>
      <c r="D53" s="71"/>
      <c r="E53" s="71">
        <f t="shared" si="3"/>
        <v>0</v>
      </c>
    </row>
    <row r="54" spans="2:10" hidden="1">
      <c r="B54" s="71">
        <v>7</v>
      </c>
      <c r="C54" s="71"/>
      <c r="D54" s="71"/>
      <c r="E54" s="71">
        <f t="shared" si="3"/>
        <v>0</v>
      </c>
    </row>
    <row r="55" spans="2:10" hidden="1">
      <c r="B55" s="71">
        <v>8</v>
      </c>
      <c r="C55" s="71"/>
      <c r="D55" s="71"/>
      <c r="E55" s="71">
        <f t="shared" si="3"/>
        <v>0</v>
      </c>
    </row>
    <row r="56" spans="2:10">
      <c r="B56" s="71">
        <v>9</v>
      </c>
      <c r="C56" s="71"/>
      <c r="D56" s="71"/>
      <c r="E56" s="71">
        <f t="shared" si="3"/>
        <v>0</v>
      </c>
    </row>
    <row r="57" spans="2:10" hidden="1">
      <c r="B57" s="71">
        <v>10</v>
      </c>
      <c r="C57" s="71"/>
      <c r="D57" s="71"/>
      <c r="E57" s="71">
        <f t="shared" si="3"/>
        <v>0</v>
      </c>
    </row>
    <row r="58" spans="2:10" hidden="1">
      <c r="B58" s="71">
        <v>11</v>
      </c>
      <c r="C58" s="71"/>
      <c r="D58" s="71"/>
      <c r="E58" s="71">
        <f t="shared" si="3"/>
        <v>0</v>
      </c>
    </row>
    <row r="59" spans="2:10" hidden="1">
      <c r="B59" s="71">
        <v>12</v>
      </c>
      <c r="C59" s="71"/>
      <c r="D59" s="71"/>
      <c r="E59" s="71">
        <f t="shared" si="3"/>
        <v>0</v>
      </c>
    </row>
    <row r="60" spans="2:10" hidden="1">
      <c r="B60" s="71" t="s">
        <v>94</v>
      </c>
      <c r="C60" s="71"/>
      <c r="D60" s="71"/>
      <c r="E60" s="71">
        <f t="shared" si="3"/>
        <v>0</v>
      </c>
    </row>
    <row r="61" spans="2:10" hidden="1">
      <c r="B61" s="71" t="s">
        <v>7</v>
      </c>
      <c r="C61" s="63">
        <f>C60+C59+C58+C57+C56+C55+C54+C53+C52+C51+C50+C49+C48+C47</f>
        <v>0</v>
      </c>
      <c r="D61" s="63">
        <f>D60+D59+D58+D57+D56+D55+D54+D53+D52+D51+D50+D49+D48+D47</f>
        <v>0</v>
      </c>
      <c r="E61" s="71">
        <f t="shared" si="3"/>
        <v>0</v>
      </c>
    </row>
    <row r="62" spans="2:10">
      <c r="B62" s="5"/>
    </row>
    <row r="63" spans="2:10" s="2" customFormat="1">
      <c r="B63" s="2" t="s">
        <v>220</v>
      </c>
    </row>
    <row r="64" spans="2:10" ht="62" customHeight="1">
      <c r="B64" s="131" t="s">
        <v>89</v>
      </c>
      <c r="C64" s="92" t="s">
        <v>298</v>
      </c>
      <c r="D64" s="92" t="s">
        <v>299</v>
      </c>
      <c r="E64" s="92" t="s">
        <v>300</v>
      </c>
      <c r="F64" s="92" t="s">
        <v>301</v>
      </c>
      <c r="G64" s="92" t="s">
        <v>302</v>
      </c>
      <c r="H64" s="92" t="s">
        <v>303</v>
      </c>
      <c r="I64" s="92" t="s">
        <v>343</v>
      </c>
      <c r="J64" s="63" t="s">
        <v>167</v>
      </c>
    </row>
    <row r="65" spans="2:10" hidden="1">
      <c r="B65" s="71" t="s">
        <v>88</v>
      </c>
      <c r="C65" s="14"/>
      <c r="D65" s="14"/>
      <c r="E65" s="14"/>
      <c r="F65" s="14"/>
      <c r="G65" s="14"/>
      <c r="H65" s="14"/>
      <c r="I65" s="14"/>
      <c r="J65" s="71">
        <f>SUM(C65:I65)</f>
        <v>0</v>
      </c>
    </row>
    <row r="66" spans="2:10" hidden="1">
      <c r="B66" s="71">
        <v>1</v>
      </c>
      <c r="C66" s="14"/>
      <c r="D66" s="14"/>
      <c r="E66" s="14"/>
      <c r="F66" s="14"/>
      <c r="G66" s="14"/>
      <c r="H66" s="14"/>
      <c r="I66" s="14"/>
      <c r="J66" s="71">
        <f t="shared" ref="J66:J79" si="4">SUM(C66:I66)</f>
        <v>0</v>
      </c>
    </row>
    <row r="67" spans="2:10" hidden="1">
      <c r="B67" s="71">
        <v>2</v>
      </c>
      <c r="C67" s="14"/>
      <c r="D67" s="14"/>
      <c r="E67" s="14"/>
      <c r="F67" s="14"/>
      <c r="G67" s="14"/>
      <c r="H67" s="14"/>
      <c r="I67" s="14"/>
      <c r="J67" s="71">
        <f t="shared" si="4"/>
        <v>0</v>
      </c>
    </row>
    <row r="68" spans="2:10" hidden="1">
      <c r="B68" s="71">
        <v>3</v>
      </c>
      <c r="C68" s="14"/>
      <c r="D68" s="14"/>
      <c r="E68" s="14"/>
      <c r="F68" s="14"/>
      <c r="G68" s="14"/>
      <c r="H68" s="14"/>
      <c r="I68" s="14"/>
      <c r="J68" s="71">
        <f t="shared" si="4"/>
        <v>0</v>
      </c>
    </row>
    <row r="69" spans="2:10" hidden="1">
      <c r="B69" s="71">
        <v>4</v>
      </c>
      <c r="C69" s="14"/>
      <c r="D69" s="14"/>
      <c r="E69" s="14"/>
      <c r="F69" s="14"/>
      <c r="G69" s="14"/>
      <c r="H69" s="14"/>
      <c r="I69" s="14"/>
      <c r="J69" s="71">
        <f t="shared" si="4"/>
        <v>0</v>
      </c>
    </row>
    <row r="70" spans="2:10" hidden="1">
      <c r="B70" s="71">
        <v>5</v>
      </c>
      <c r="C70" s="14"/>
      <c r="D70" s="14"/>
      <c r="E70" s="14"/>
      <c r="F70" s="14"/>
      <c r="G70" s="14"/>
      <c r="H70" s="14"/>
      <c r="I70" s="14"/>
      <c r="J70" s="71">
        <f t="shared" si="4"/>
        <v>0</v>
      </c>
    </row>
    <row r="71" spans="2:10" hidden="1">
      <c r="B71" s="71">
        <v>6</v>
      </c>
      <c r="C71" s="14"/>
      <c r="D71" s="14"/>
      <c r="E71" s="14"/>
      <c r="F71" s="14"/>
      <c r="G71" s="14"/>
      <c r="H71" s="14"/>
      <c r="I71" s="14"/>
      <c r="J71" s="71">
        <f t="shared" si="4"/>
        <v>0</v>
      </c>
    </row>
    <row r="72" spans="2:10" hidden="1">
      <c r="B72" s="71">
        <v>7</v>
      </c>
      <c r="C72" s="14"/>
      <c r="D72" s="14"/>
      <c r="E72" s="14"/>
      <c r="F72" s="14"/>
      <c r="G72" s="14"/>
      <c r="H72" s="14"/>
      <c r="I72" s="14"/>
      <c r="J72" s="71">
        <f t="shared" si="4"/>
        <v>0</v>
      </c>
    </row>
    <row r="73" spans="2:10" hidden="1">
      <c r="B73" s="71">
        <v>8</v>
      </c>
      <c r="C73" s="14"/>
      <c r="D73" s="14"/>
      <c r="E73" s="14"/>
      <c r="F73" s="14"/>
      <c r="G73" s="14"/>
      <c r="H73" s="14"/>
      <c r="I73" s="14"/>
      <c r="J73" s="71">
        <f t="shared" si="4"/>
        <v>0</v>
      </c>
    </row>
    <row r="74" spans="2:10">
      <c r="B74" s="71">
        <v>9</v>
      </c>
      <c r="C74" s="14"/>
      <c r="D74" s="14"/>
      <c r="E74" s="14"/>
      <c r="F74" s="14"/>
      <c r="G74" s="14"/>
      <c r="H74" s="14"/>
      <c r="I74" s="14"/>
      <c r="J74" s="71">
        <f t="shared" si="4"/>
        <v>0</v>
      </c>
    </row>
    <row r="75" spans="2:10" hidden="1">
      <c r="B75" s="71">
        <v>10</v>
      </c>
      <c r="C75" s="14"/>
      <c r="D75" s="14"/>
      <c r="E75" s="14"/>
      <c r="F75" s="14"/>
      <c r="G75" s="14"/>
      <c r="H75" s="14"/>
      <c r="I75" s="14"/>
      <c r="J75" s="71">
        <f t="shared" si="4"/>
        <v>0</v>
      </c>
    </row>
    <row r="76" spans="2:10" hidden="1">
      <c r="B76" s="71">
        <v>11</v>
      </c>
      <c r="C76" s="14"/>
      <c r="D76" s="14"/>
      <c r="E76" s="14"/>
      <c r="F76" s="14"/>
      <c r="G76" s="14"/>
      <c r="H76" s="14"/>
      <c r="I76" s="14"/>
      <c r="J76" s="71">
        <f t="shared" si="4"/>
        <v>0</v>
      </c>
    </row>
    <row r="77" spans="2:10" hidden="1">
      <c r="B77" s="71">
        <v>12</v>
      </c>
      <c r="C77" s="14"/>
      <c r="D77" s="14"/>
      <c r="E77" s="14"/>
      <c r="F77" s="14"/>
      <c r="G77" s="14"/>
      <c r="H77" s="14"/>
      <c r="I77" s="14"/>
      <c r="J77" s="71">
        <f t="shared" si="4"/>
        <v>0</v>
      </c>
    </row>
    <row r="78" spans="2:10" hidden="1">
      <c r="B78" s="71" t="s">
        <v>94</v>
      </c>
      <c r="C78" s="14"/>
      <c r="D78" s="14"/>
      <c r="E78" s="14"/>
      <c r="F78" s="14"/>
      <c r="G78" s="14"/>
      <c r="H78" s="14"/>
      <c r="I78" s="14"/>
      <c r="J78" s="71">
        <f t="shared" si="4"/>
        <v>0</v>
      </c>
    </row>
    <row r="79" spans="2:10" hidden="1">
      <c r="B79" s="71" t="s">
        <v>7</v>
      </c>
      <c r="C79" s="63">
        <f>C78+C77+C76+C75+C74+C73+C72+C71+C70+C69+C68+C67+C66+C65</f>
        <v>0</v>
      </c>
      <c r="D79" s="63">
        <f t="shared" ref="D79:I79" si="5">D78+D77+D76+D75+D74+D73+D72+D71+D70+D69+D68+D67+D66+D65</f>
        <v>0</v>
      </c>
      <c r="E79" s="63">
        <f t="shared" si="5"/>
        <v>0</v>
      </c>
      <c r="F79" s="63">
        <f t="shared" si="5"/>
        <v>0</v>
      </c>
      <c r="G79" s="63">
        <f t="shared" si="5"/>
        <v>0</v>
      </c>
      <c r="H79" s="63">
        <f t="shared" si="5"/>
        <v>0</v>
      </c>
      <c r="I79" s="63">
        <f t="shared" si="5"/>
        <v>0</v>
      </c>
      <c r="J79" s="71">
        <f t="shared" si="4"/>
        <v>0</v>
      </c>
    </row>
    <row r="81" spans="2:19" s="2" customFormat="1">
      <c r="B81" s="2" t="s">
        <v>221</v>
      </c>
    </row>
    <row r="82" spans="2:19" ht="85">
      <c r="B82" s="158" t="s">
        <v>89</v>
      </c>
      <c r="C82" s="63" t="s">
        <v>10</v>
      </c>
      <c r="D82" s="63" t="s">
        <v>11</v>
      </c>
      <c r="E82" s="63" t="s">
        <v>12</v>
      </c>
      <c r="F82" s="63" t="s">
        <v>13</v>
      </c>
      <c r="G82" s="63" t="s">
        <v>16</v>
      </c>
      <c r="H82" s="63" t="s">
        <v>14</v>
      </c>
      <c r="I82" s="63" t="s">
        <v>15</v>
      </c>
      <c r="J82" s="19" t="s">
        <v>17</v>
      </c>
      <c r="K82" s="63" t="s">
        <v>18</v>
      </c>
      <c r="L82" s="63" t="s">
        <v>20</v>
      </c>
      <c r="M82" s="63" t="s">
        <v>19</v>
      </c>
      <c r="N82" s="63" t="s">
        <v>21</v>
      </c>
      <c r="O82" s="63" t="s">
        <v>22</v>
      </c>
      <c r="P82" s="63" t="s">
        <v>23</v>
      </c>
      <c r="Q82" s="63" t="s">
        <v>25</v>
      </c>
      <c r="R82" s="63" t="s">
        <v>24</v>
      </c>
      <c r="S82" s="156" t="s">
        <v>167</v>
      </c>
    </row>
    <row r="83" spans="2:19" ht="17">
      <c r="B83" s="159"/>
      <c r="C83" s="20" t="s">
        <v>95</v>
      </c>
      <c r="D83" s="20" t="s">
        <v>96</v>
      </c>
      <c r="E83" s="20" t="s">
        <v>97</v>
      </c>
      <c r="F83" s="20" t="s">
        <v>98</v>
      </c>
      <c r="G83" s="20" t="s">
        <v>99</v>
      </c>
      <c r="H83" s="20" t="s">
        <v>100</v>
      </c>
      <c r="I83" s="20" t="s">
        <v>101</v>
      </c>
      <c r="J83" s="20" t="s">
        <v>102</v>
      </c>
      <c r="K83" s="20" t="s">
        <v>103</v>
      </c>
      <c r="L83" s="20" t="s">
        <v>104</v>
      </c>
      <c r="M83" s="20" t="s">
        <v>105</v>
      </c>
      <c r="N83" s="20" t="s">
        <v>106</v>
      </c>
      <c r="O83" s="20" t="s">
        <v>107</v>
      </c>
      <c r="P83" s="20" t="s">
        <v>108</v>
      </c>
      <c r="Q83" s="20" t="s">
        <v>109</v>
      </c>
      <c r="R83" s="20" t="s">
        <v>110</v>
      </c>
      <c r="S83" s="157"/>
    </row>
    <row r="84" spans="2:19" hidden="1">
      <c r="B84" s="71" t="s">
        <v>88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71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idden="1">
      <c r="B86" s="71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idden="1">
      <c r="B87" s="71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71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71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71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idden="1">
      <c r="B91" s="71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71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>
      <c r="B93" s="71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idden="1">
      <c r="B94" s="71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71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71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71" t="s">
        <v>94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71" t="s">
        <v>7</v>
      </c>
      <c r="C98" s="63">
        <f>C97+C96+C95+C94+C93+C92+C91+C90+C89+C88+C87+C86+C85+C84</f>
        <v>0</v>
      </c>
      <c r="D98" s="63">
        <f t="shared" ref="D98:R98" si="7">D97+D96+D95+D94+D93+D92+D91+D90+D89+D88+D87+D86+D85+D84</f>
        <v>0</v>
      </c>
      <c r="E98" s="63">
        <f t="shared" si="7"/>
        <v>0</v>
      </c>
      <c r="F98" s="63">
        <f t="shared" si="7"/>
        <v>0</v>
      </c>
      <c r="G98" s="63">
        <f t="shared" si="7"/>
        <v>0</v>
      </c>
      <c r="H98" s="63">
        <f t="shared" si="7"/>
        <v>0</v>
      </c>
      <c r="I98" s="63">
        <f t="shared" si="7"/>
        <v>0</v>
      </c>
      <c r="J98" s="63">
        <f t="shared" si="7"/>
        <v>0</v>
      </c>
      <c r="K98" s="63">
        <f t="shared" si="7"/>
        <v>0</v>
      </c>
      <c r="L98" s="63">
        <f t="shared" si="7"/>
        <v>0</v>
      </c>
      <c r="M98" s="63">
        <f t="shared" si="7"/>
        <v>0</v>
      </c>
      <c r="N98" s="63">
        <f t="shared" si="7"/>
        <v>0</v>
      </c>
      <c r="O98" s="63">
        <f t="shared" si="7"/>
        <v>0</v>
      </c>
      <c r="P98" s="63">
        <f t="shared" si="7"/>
        <v>0</v>
      </c>
      <c r="Q98" s="63">
        <f t="shared" si="7"/>
        <v>0</v>
      </c>
      <c r="R98" s="63">
        <f t="shared" si="7"/>
        <v>0</v>
      </c>
      <c r="S98" s="14">
        <f t="shared" si="6"/>
        <v>0</v>
      </c>
    </row>
    <row r="100" spans="2:19" s="2" customFormat="1">
      <c r="B100" s="8" t="s">
        <v>222</v>
      </c>
    </row>
    <row r="101" spans="2:19" ht="68" customHeight="1">
      <c r="B101" s="158" t="s">
        <v>89</v>
      </c>
      <c r="C101" s="63" t="s">
        <v>26</v>
      </c>
      <c r="D101" s="63" t="s">
        <v>27</v>
      </c>
      <c r="E101" s="63" t="s">
        <v>28</v>
      </c>
      <c r="F101" s="63" t="s">
        <v>29</v>
      </c>
      <c r="G101" s="63" t="s">
        <v>30</v>
      </c>
      <c r="H101" s="63" t="s">
        <v>31</v>
      </c>
      <c r="I101" s="63" t="s">
        <v>32</v>
      </c>
      <c r="J101" s="63" t="s">
        <v>33</v>
      </c>
      <c r="K101" s="63" t="s">
        <v>34</v>
      </c>
      <c r="L101" s="63" t="s">
        <v>35</v>
      </c>
      <c r="M101" s="63" t="s">
        <v>235</v>
      </c>
      <c r="N101" s="63" t="s">
        <v>236</v>
      </c>
      <c r="O101" s="63" t="s">
        <v>24</v>
      </c>
      <c r="P101" s="156" t="s">
        <v>167</v>
      </c>
    </row>
    <row r="102" spans="2:19" ht="19">
      <c r="B102" s="159"/>
      <c r="C102" s="23" t="s">
        <v>237</v>
      </c>
      <c r="D102" s="23" t="s">
        <v>238</v>
      </c>
      <c r="E102" s="23" t="s">
        <v>239</v>
      </c>
      <c r="F102" s="23" t="s">
        <v>240</v>
      </c>
      <c r="G102" s="23" t="s">
        <v>241</v>
      </c>
      <c r="H102" s="23" t="s">
        <v>242</v>
      </c>
      <c r="I102" s="23" t="s">
        <v>243</v>
      </c>
      <c r="J102" s="23" t="s">
        <v>244</v>
      </c>
      <c r="K102" s="23" t="s">
        <v>245</v>
      </c>
      <c r="L102" s="23" t="s">
        <v>246</v>
      </c>
      <c r="M102" s="23" t="s">
        <v>247</v>
      </c>
      <c r="N102" s="23" t="s">
        <v>248</v>
      </c>
      <c r="O102" s="23" t="s">
        <v>249</v>
      </c>
      <c r="P102" s="157"/>
    </row>
    <row r="103" spans="2:19" hidden="1">
      <c r="B103" s="71" t="s">
        <v>88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14">
        <f>SUM(C103:O103)</f>
        <v>0</v>
      </c>
    </row>
    <row r="104" spans="2:19" hidden="1">
      <c r="B104" s="71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idden="1">
      <c r="B105" s="71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idden="1">
      <c r="B106" s="71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idden="1">
      <c r="B107" s="71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idden="1">
      <c r="B108" s="71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idden="1">
      <c r="B109" s="71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 hidden="1">
      <c r="B110" s="71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 hidden="1">
      <c r="B111" s="71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>
      <c r="B112" s="71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 hidden="1">
      <c r="B113" s="71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idden="1">
      <c r="B114" s="71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idden="1">
      <c r="B115" s="71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idden="1">
      <c r="B116" s="71" t="s">
        <v>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idden="1">
      <c r="B117" s="71" t="s">
        <v>7</v>
      </c>
      <c r="C117" s="63">
        <f>C116+C115+C114+C113+C112+C111+C110+C109+C108+C107+C106+C105+C104+C103</f>
        <v>0</v>
      </c>
      <c r="D117" s="63">
        <f t="shared" ref="D117:O117" si="9">D116+D115+D114+D113+D112+D111+D110+D109+D108+D107+D106+D105+D104+D103</f>
        <v>0</v>
      </c>
      <c r="E117" s="63">
        <f t="shared" si="9"/>
        <v>0</v>
      </c>
      <c r="F117" s="63">
        <f t="shared" si="9"/>
        <v>0</v>
      </c>
      <c r="G117" s="63">
        <f t="shared" si="9"/>
        <v>0</v>
      </c>
      <c r="H117" s="63">
        <f t="shared" si="9"/>
        <v>0</v>
      </c>
      <c r="I117" s="63">
        <f t="shared" si="9"/>
        <v>0</v>
      </c>
      <c r="J117" s="63">
        <f t="shared" si="9"/>
        <v>0</v>
      </c>
      <c r="K117" s="63">
        <f t="shared" si="9"/>
        <v>0</v>
      </c>
      <c r="L117" s="63">
        <f t="shared" si="9"/>
        <v>0</v>
      </c>
      <c r="M117" s="63">
        <f t="shared" si="9"/>
        <v>0</v>
      </c>
      <c r="N117" s="63">
        <f t="shared" si="9"/>
        <v>0</v>
      </c>
      <c r="O117" s="63">
        <f t="shared" si="9"/>
        <v>0</v>
      </c>
      <c r="P117" s="14">
        <f t="shared" si="8"/>
        <v>0</v>
      </c>
    </row>
    <row r="120" spans="2:16" s="2" customFormat="1">
      <c r="B120" s="9" t="s">
        <v>223</v>
      </c>
    </row>
    <row r="121" spans="2:16" ht="77.5" customHeight="1">
      <c r="B121" s="131" t="s">
        <v>89</v>
      </c>
      <c r="C121" s="64" t="s">
        <v>8</v>
      </c>
      <c r="D121" s="64" t="s">
        <v>9</v>
      </c>
      <c r="E121" s="63" t="s">
        <v>167</v>
      </c>
    </row>
    <row r="122" spans="2:16" hidden="1">
      <c r="B122" s="71" t="s">
        <v>88</v>
      </c>
      <c r="C122" s="71"/>
      <c r="D122" s="71"/>
      <c r="E122" s="71">
        <f>SUM(C122:D122)</f>
        <v>0</v>
      </c>
    </row>
    <row r="123" spans="2:16" hidden="1">
      <c r="B123" s="71">
        <v>1</v>
      </c>
      <c r="C123" s="71"/>
      <c r="D123" s="71"/>
      <c r="E123" s="71">
        <f t="shared" ref="E123:E136" si="10">SUM(C123:D123)</f>
        <v>0</v>
      </c>
    </row>
    <row r="124" spans="2:16" hidden="1">
      <c r="B124" s="71">
        <v>2</v>
      </c>
      <c r="C124" s="71"/>
      <c r="D124" s="71"/>
      <c r="E124" s="71">
        <f t="shared" si="10"/>
        <v>0</v>
      </c>
    </row>
    <row r="125" spans="2:16" hidden="1">
      <c r="B125" s="71">
        <v>3</v>
      </c>
      <c r="C125" s="71"/>
      <c r="D125" s="71"/>
      <c r="E125" s="71">
        <f t="shared" si="10"/>
        <v>0</v>
      </c>
    </row>
    <row r="126" spans="2:16" hidden="1">
      <c r="B126" s="71">
        <v>4</v>
      </c>
      <c r="C126" s="71"/>
      <c r="D126" s="71"/>
      <c r="E126" s="71">
        <f t="shared" si="10"/>
        <v>0</v>
      </c>
    </row>
    <row r="127" spans="2:16" hidden="1">
      <c r="B127" s="71">
        <v>5</v>
      </c>
      <c r="C127" s="71"/>
      <c r="D127" s="71"/>
      <c r="E127" s="71">
        <f t="shared" si="10"/>
        <v>0</v>
      </c>
    </row>
    <row r="128" spans="2:16" hidden="1">
      <c r="B128" s="71">
        <v>6</v>
      </c>
      <c r="C128" s="71"/>
      <c r="D128" s="71"/>
      <c r="E128" s="71">
        <f t="shared" si="10"/>
        <v>0</v>
      </c>
    </row>
    <row r="129" spans="2:14" hidden="1">
      <c r="B129" s="71">
        <v>7</v>
      </c>
      <c r="C129" s="71"/>
      <c r="D129" s="71"/>
      <c r="E129" s="71">
        <f t="shared" si="10"/>
        <v>0</v>
      </c>
    </row>
    <row r="130" spans="2:14" hidden="1">
      <c r="B130" s="71">
        <v>8</v>
      </c>
      <c r="C130" s="71"/>
      <c r="D130" s="71"/>
      <c r="E130" s="71">
        <f t="shared" si="10"/>
        <v>0</v>
      </c>
    </row>
    <row r="131" spans="2:14">
      <c r="B131" s="71">
        <v>9</v>
      </c>
      <c r="C131" s="71"/>
      <c r="D131" s="71"/>
      <c r="E131" s="71">
        <f t="shared" si="10"/>
        <v>0</v>
      </c>
    </row>
    <row r="132" spans="2:14" hidden="1">
      <c r="B132" s="71">
        <v>10</v>
      </c>
      <c r="C132" s="71"/>
      <c r="D132" s="71"/>
      <c r="E132" s="71">
        <f t="shared" si="10"/>
        <v>0</v>
      </c>
    </row>
    <row r="133" spans="2:14" hidden="1">
      <c r="B133" s="71">
        <v>11</v>
      </c>
      <c r="C133" s="71"/>
      <c r="D133" s="71"/>
      <c r="E133" s="71">
        <f t="shared" si="10"/>
        <v>0</v>
      </c>
    </row>
    <row r="134" spans="2:14" hidden="1">
      <c r="B134" s="71">
        <v>12</v>
      </c>
      <c r="C134" s="71"/>
      <c r="D134" s="71"/>
      <c r="E134" s="71">
        <f t="shared" si="10"/>
        <v>0</v>
      </c>
    </row>
    <row r="135" spans="2:14" hidden="1">
      <c r="B135" s="71" t="s">
        <v>94</v>
      </c>
      <c r="C135" s="71"/>
      <c r="D135" s="71"/>
      <c r="E135" s="71">
        <f t="shared" si="10"/>
        <v>0</v>
      </c>
    </row>
    <row r="136" spans="2:14" hidden="1">
      <c r="B136" s="71" t="s">
        <v>7</v>
      </c>
      <c r="C136" s="63">
        <f>C135+C134+C133+C132+C131+C130+C129+C128+C127+C126+C125+C124+C123+C122</f>
        <v>0</v>
      </c>
      <c r="D136" s="63">
        <f>D135+D134+D133+D132+D131+D130+D129+D128+D127+D126+D125+D124+D123+D122</f>
        <v>0</v>
      </c>
      <c r="E136" s="71">
        <f t="shared" si="10"/>
        <v>0</v>
      </c>
    </row>
    <row r="138" spans="2:14" s="2" customFormat="1">
      <c r="B138" s="8" t="s">
        <v>224</v>
      </c>
    </row>
    <row r="139" spans="2:14" s="6" customFormat="1" ht="108.5" customHeight="1">
      <c r="B139" s="158" t="s">
        <v>89</v>
      </c>
      <c r="C139" s="63" t="s">
        <v>36</v>
      </c>
      <c r="D139" s="63" t="s">
        <v>37</v>
      </c>
      <c r="E139" s="63" t="s">
        <v>38</v>
      </c>
      <c r="F139" s="63" t="s">
        <v>39</v>
      </c>
      <c r="G139" s="63" t="s">
        <v>40</v>
      </c>
      <c r="H139" s="63" t="s">
        <v>41</v>
      </c>
      <c r="I139" s="63" t="s">
        <v>42</v>
      </c>
      <c r="J139" s="63" t="s">
        <v>43</v>
      </c>
      <c r="K139" s="63" t="s">
        <v>44</v>
      </c>
      <c r="L139" s="63" t="s">
        <v>250</v>
      </c>
      <c r="M139" s="156" t="s">
        <v>167</v>
      </c>
      <c r="N139" s="7"/>
    </row>
    <row r="140" spans="2:14" s="6" customFormat="1" ht="19">
      <c r="B140" s="159"/>
      <c r="C140" s="23" t="s">
        <v>120</v>
      </c>
      <c r="D140" s="23" t="s">
        <v>121</v>
      </c>
      <c r="E140" s="23" t="s">
        <v>122</v>
      </c>
      <c r="F140" s="23" t="s">
        <v>123</v>
      </c>
      <c r="G140" s="23" t="s">
        <v>124</v>
      </c>
      <c r="H140" s="23" t="s">
        <v>125</v>
      </c>
      <c r="I140" s="23" t="s">
        <v>126</v>
      </c>
      <c r="J140" s="23" t="s">
        <v>127</v>
      </c>
      <c r="K140" s="23" t="s">
        <v>128</v>
      </c>
      <c r="L140" s="23" t="s">
        <v>129</v>
      </c>
      <c r="M140" s="157"/>
      <c r="N140" s="7"/>
    </row>
    <row r="141" spans="2:14" hidden="1">
      <c r="B141" s="71" t="s">
        <v>88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71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71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71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71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71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71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idden="1">
      <c r="B148" s="71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71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>
      <c r="B150" s="71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idden="1">
      <c r="B151" s="71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71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71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idden="1">
      <c r="B154" s="71" t="s">
        <v>94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71" t="s">
        <v>7</v>
      </c>
      <c r="C155" s="63">
        <f>C154+C153+C152+C151+C150+C149+C148+C147+C146+C145+C144+C143+C142+C141</f>
        <v>0</v>
      </c>
      <c r="D155" s="63">
        <f t="shared" ref="D155:L155" si="12">D154+D153+D152+D151+D150+D149+D148+D147+D146+D145+D144+D143+D142+D141</f>
        <v>0</v>
      </c>
      <c r="E155" s="63">
        <f t="shared" si="12"/>
        <v>0</v>
      </c>
      <c r="F155" s="63">
        <f t="shared" si="12"/>
        <v>0</v>
      </c>
      <c r="G155" s="63">
        <f t="shared" si="12"/>
        <v>0</v>
      </c>
      <c r="H155" s="63">
        <f t="shared" si="12"/>
        <v>0</v>
      </c>
      <c r="I155" s="63">
        <f t="shared" si="12"/>
        <v>0</v>
      </c>
      <c r="J155" s="63">
        <f t="shared" si="12"/>
        <v>0</v>
      </c>
      <c r="K155" s="63">
        <f t="shared" si="12"/>
        <v>0</v>
      </c>
      <c r="L155" s="63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225</v>
      </c>
      <c r="C157" s="10"/>
      <c r="D157" s="10"/>
      <c r="E157" s="10"/>
    </row>
    <row r="158" spans="2:15" ht="57" customHeight="1">
      <c r="B158" s="158" t="s">
        <v>89</v>
      </c>
      <c r="C158" s="63" t="s">
        <v>45</v>
      </c>
      <c r="D158" s="63" t="s">
        <v>46</v>
      </c>
      <c r="E158" s="63" t="s">
        <v>47</v>
      </c>
      <c r="F158" s="63" t="s">
        <v>50</v>
      </c>
      <c r="G158" s="63" t="s">
        <v>26</v>
      </c>
      <c r="H158" s="63" t="s">
        <v>51</v>
      </c>
      <c r="I158" s="63" t="s">
        <v>52</v>
      </c>
      <c r="J158" s="63" t="s">
        <v>53</v>
      </c>
      <c r="K158" s="63" t="s">
        <v>54</v>
      </c>
      <c r="L158" s="63" t="s">
        <v>251</v>
      </c>
      <c r="M158" s="63" t="s">
        <v>252</v>
      </c>
      <c r="N158" s="63" t="s">
        <v>229</v>
      </c>
      <c r="O158" s="156" t="s">
        <v>167</v>
      </c>
    </row>
    <row r="159" spans="2:15" ht="16" customHeight="1">
      <c r="B159" s="159"/>
      <c r="C159" s="23" t="s">
        <v>130</v>
      </c>
      <c r="D159" s="23" t="s">
        <v>131</v>
      </c>
      <c r="E159" s="23" t="s">
        <v>132</v>
      </c>
      <c r="F159" s="23" t="s">
        <v>133</v>
      </c>
      <c r="G159" s="23" t="s">
        <v>134</v>
      </c>
      <c r="H159" s="23" t="s">
        <v>135</v>
      </c>
      <c r="I159" s="23" t="s">
        <v>136</v>
      </c>
      <c r="J159" s="23" t="s">
        <v>137</v>
      </c>
      <c r="K159" s="23" t="s">
        <v>138</v>
      </c>
      <c r="L159" s="23" t="s">
        <v>139</v>
      </c>
      <c r="M159" s="23" t="s">
        <v>227</v>
      </c>
      <c r="N159" s="23" t="s">
        <v>253</v>
      </c>
      <c r="O159" s="157"/>
    </row>
    <row r="160" spans="2:15" hidden="1">
      <c r="B160" s="71" t="s">
        <v>88</v>
      </c>
      <c r="C160" s="63"/>
      <c r="D160" s="63"/>
      <c r="E160" s="63"/>
      <c r="F160" s="71"/>
      <c r="G160" s="71"/>
      <c r="H160" s="71"/>
      <c r="I160" s="71"/>
      <c r="J160" s="71"/>
      <c r="K160" s="71"/>
      <c r="L160" s="71"/>
      <c r="M160" s="71"/>
      <c r="N160" s="71"/>
      <c r="O160" s="71">
        <f>SUM(C160:N160)</f>
        <v>0</v>
      </c>
    </row>
    <row r="161" spans="2:15" hidden="1">
      <c r="B161" s="71">
        <v>1</v>
      </c>
      <c r="C161" s="63"/>
      <c r="D161" s="63"/>
      <c r="E161" s="63"/>
      <c r="F161" s="71"/>
      <c r="G161" s="71"/>
      <c r="H161" s="71"/>
      <c r="I161" s="71"/>
      <c r="J161" s="71"/>
      <c r="K161" s="71"/>
      <c r="L161" s="71"/>
      <c r="M161" s="71"/>
      <c r="N161" s="71"/>
      <c r="O161" s="71">
        <f t="shared" ref="O161:O174" si="13">SUM(C161:N161)</f>
        <v>0</v>
      </c>
    </row>
    <row r="162" spans="2:15" hidden="1">
      <c r="B162" s="71">
        <v>2</v>
      </c>
      <c r="C162" s="63"/>
      <c r="D162" s="63"/>
      <c r="E162" s="63"/>
      <c r="F162" s="71"/>
      <c r="G162" s="71"/>
      <c r="H162" s="71"/>
      <c r="I162" s="71"/>
      <c r="J162" s="71"/>
      <c r="K162" s="71"/>
      <c r="L162" s="71"/>
      <c r="M162" s="71"/>
      <c r="N162" s="71"/>
      <c r="O162" s="71">
        <f t="shared" si="13"/>
        <v>0</v>
      </c>
    </row>
    <row r="163" spans="2:15" hidden="1">
      <c r="B163" s="71">
        <v>3</v>
      </c>
      <c r="C163" s="63"/>
      <c r="D163" s="63"/>
      <c r="E163" s="63"/>
      <c r="F163" s="71"/>
      <c r="G163" s="71"/>
      <c r="H163" s="71"/>
      <c r="I163" s="71"/>
      <c r="J163" s="71"/>
      <c r="K163" s="71"/>
      <c r="L163" s="71"/>
      <c r="M163" s="71"/>
      <c r="N163" s="71"/>
      <c r="O163" s="71">
        <f t="shared" si="13"/>
        <v>0</v>
      </c>
    </row>
    <row r="164" spans="2:15" hidden="1">
      <c r="B164" s="71">
        <v>4</v>
      </c>
      <c r="C164" s="63"/>
      <c r="D164" s="63"/>
      <c r="E164" s="63"/>
      <c r="F164" s="71"/>
      <c r="G164" s="71"/>
      <c r="H164" s="71"/>
      <c r="I164" s="71"/>
      <c r="J164" s="71"/>
      <c r="K164" s="71"/>
      <c r="L164" s="71"/>
      <c r="M164" s="71"/>
      <c r="N164" s="71"/>
      <c r="O164" s="71">
        <f t="shared" si="13"/>
        <v>0</v>
      </c>
    </row>
    <row r="165" spans="2:15" hidden="1">
      <c r="B165" s="71">
        <v>5</v>
      </c>
      <c r="C165" s="63"/>
      <c r="D165" s="63"/>
      <c r="E165" s="63"/>
      <c r="F165" s="71"/>
      <c r="G165" s="71"/>
      <c r="H165" s="71"/>
      <c r="I165" s="71"/>
      <c r="J165" s="71"/>
      <c r="K165" s="71"/>
      <c r="L165" s="71"/>
      <c r="M165" s="71"/>
      <c r="N165" s="71"/>
      <c r="O165" s="71">
        <f t="shared" si="13"/>
        <v>0</v>
      </c>
    </row>
    <row r="166" spans="2:15" hidden="1">
      <c r="B166" s="71">
        <v>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>
        <f t="shared" si="13"/>
        <v>0</v>
      </c>
    </row>
    <row r="167" spans="2:15" hidden="1">
      <c r="B167" s="71">
        <v>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>
        <f t="shared" si="13"/>
        <v>0</v>
      </c>
    </row>
    <row r="168" spans="2:15" hidden="1">
      <c r="B168" s="71">
        <v>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>
        <f t="shared" si="13"/>
        <v>0</v>
      </c>
    </row>
    <row r="169" spans="2:15">
      <c r="B169" s="71">
        <v>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>
        <f t="shared" si="13"/>
        <v>0</v>
      </c>
    </row>
    <row r="170" spans="2:15" hidden="1">
      <c r="B170" s="71">
        <v>10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>
        <f t="shared" si="13"/>
        <v>0</v>
      </c>
    </row>
    <row r="171" spans="2:15" hidden="1">
      <c r="B171" s="71">
        <v>11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>
        <f t="shared" si="13"/>
        <v>0</v>
      </c>
    </row>
    <row r="172" spans="2:15" hidden="1">
      <c r="B172" s="71">
        <v>12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>
        <f t="shared" si="13"/>
        <v>0</v>
      </c>
    </row>
    <row r="173" spans="2:15" hidden="1">
      <c r="B173" s="71" t="s">
        <v>94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>
        <f t="shared" si="13"/>
        <v>0</v>
      </c>
    </row>
    <row r="174" spans="2:15" hidden="1">
      <c r="B174" s="71" t="s">
        <v>7</v>
      </c>
      <c r="C174" s="63">
        <f>SUM(C160:C173)</f>
        <v>0</v>
      </c>
      <c r="D174" s="63">
        <f t="shared" ref="D174:N174" si="14">SUM(D160:D173)</f>
        <v>0</v>
      </c>
      <c r="E174" s="63">
        <f t="shared" si="14"/>
        <v>0</v>
      </c>
      <c r="F174" s="63">
        <f t="shared" si="14"/>
        <v>0</v>
      </c>
      <c r="G174" s="63">
        <f t="shared" si="14"/>
        <v>0</v>
      </c>
      <c r="H174" s="63">
        <f t="shared" si="14"/>
        <v>0</v>
      </c>
      <c r="I174" s="63">
        <f t="shared" si="14"/>
        <v>0</v>
      </c>
      <c r="J174" s="63">
        <f t="shared" si="14"/>
        <v>0</v>
      </c>
      <c r="K174" s="63">
        <f t="shared" si="14"/>
        <v>0</v>
      </c>
      <c r="L174" s="63">
        <f t="shared" si="14"/>
        <v>0</v>
      </c>
      <c r="M174" s="63">
        <f t="shared" si="14"/>
        <v>0</v>
      </c>
      <c r="N174" s="63">
        <f t="shared" si="14"/>
        <v>0</v>
      </c>
      <c r="O174" s="71">
        <f t="shared" si="13"/>
        <v>0</v>
      </c>
    </row>
    <row r="176" spans="2:15" s="2" customFormat="1" ht="14.5" customHeight="1">
      <c r="B176" s="33" t="s">
        <v>226</v>
      </c>
      <c r="C176" s="8"/>
      <c r="D176" s="8"/>
      <c r="E176" s="8"/>
      <c r="F176" s="8"/>
      <c r="G176" s="8"/>
      <c r="H176" s="8"/>
    </row>
    <row r="177" spans="2:36" ht="240.5" customHeight="1">
      <c r="B177" s="158" t="s">
        <v>89</v>
      </c>
      <c r="C177" s="63" t="s">
        <v>57</v>
      </c>
      <c r="D177" s="63" t="s">
        <v>254</v>
      </c>
      <c r="E177" s="63" t="s">
        <v>58</v>
      </c>
      <c r="F177" s="63" t="s">
        <v>59</v>
      </c>
      <c r="G177" s="63" t="s">
        <v>61</v>
      </c>
      <c r="H177" s="63" t="s">
        <v>62</v>
      </c>
      <c r="I177" s="63" t="s">
        <v>66</v>
      </c>
      <c r="J177" s="63" t="s">
        <v>67</v>
      </c>
      <c r="K177" s="63" t="s">
        <v>68</v>
      </c>
      <c r="L177" s="63" t="s">
        <v>69</v>
      </c>
      <c r="M177" s="63" t="s">
        <v>70</v>
      </c>
      <c r="N177" s="63" t="s">
        <v>71</v>
      </c>
      <c r="O177" s="63" t="s">
        <v>72</v>
      </c>
      <c r="P177" s="63" t="s">
        <v>73</v>
      </c>
      <c r="Q177" s="63" t="s">
        <v>74</v>
      </c>
      <c r="R177" s="63" t="s">
        <v>255</v>
      </c>
      <c r="S177" s="63" t="s">
        <v>256</v>
      </c>
      <c r="T177" s="63" t="s">
        <v>257</v>
      </c>
      <c r="U177" s="63" t="s">
        <v>75</v>
      </c>
      <c r="V177" s="63" t="s">
        <v>76</v>
      </c>
      <c r="W177" s="63" t="s">
        <v>77</v>
      </c>
      <c r="X177" s="63" t="s">
        <v>258</v>
      </c>
      <c r="Y177" s="63" t="s">
        <v>78</v>
      </c>
      <c r="Z177" s="63" t="s">
        <v>80</v>
      </c>
      <c r="AA177" s="63" t="s">
        <v>83</v>
      </c>
      <c r="AB177" s="63" t="s">
        <v>84</v>
      </c>
      <c r="AC177" s="63" t="s">
        <v>79</v>
      </c>
      <c r="AD177" s="63" t="s">
        <v>81</v>
      </c>
      <c r="AE177" s="63" t="s">
        <v>259</v>
      </c>
      <c r="AF177" s="63" t="s">
        <v>82</v>
      </c>
      <c r="AG177" s="63" t="s">
        <v>85</v>
      </c>
      <c r="AH177" s="63" t="s">
        <v>260</v>
      </c>
      <c r="AI177" s="63" t="s">
        <v>261</v>
      </c>
      <c r="AJ177" s="156" t="s">
        <v>167</v>
      </c>
    </row>
    <row r="178" spans="2:36" ht="16.5" customHeight="1">
      <c r="B178" s="159"/>
      <c r="C178" s="23" t="s">
        <v>262</v>
      </c>
      <c r="D178" s="23" t="s">
        <v>263</v>
      </c>
      <c r="E178" s="23" t="s">
        <v>264</v>
      </c>
      <c r="F178" s="23" t="s">
        <v>265</v>
      </c>
      <c r="G178" s="23" t="s">
        <v>266</v>
      </c>
      <c r="H178" s="23" t="s">
        <v>267</v>
      </c>
      <c r="I178" s="23" t="s">
        <v>268</v>
      </c>
      <c r="J178" s="23" t="s">
        <v>269</v>
      </c>
      <c r="K178" s="23" t="s">
        <v>270</v>
      </c>
      <c r="L178" s="23" t="s">
        <v>271</v>
      </c>
      <c r="M178" s="23" t="s">
        <v>272</v>
      </c>
      <c r="N178" s="23" t="s">
        <v>273</v>
      </c>
      <c r="O178" s="23" t="s">
        <v>274</v>
      </c>
      <c r="P178" s="23" t="s">
        <v>275</v>
      </c>
      <c r="Q178" s="23" t="s">
        <v>276</v>
      </c>
      <c r="R178" s="23" t="s">
        <v>277</v>
      </c>
      <c r="S178" s="23" t="s">
        <v>278</v>
      </c>
      <c r="T178" s="23" t="s">
        <v>279</v>
      </c>
      <c r="U178" s="23" t="s">
        <v>280</v>
      </c>
      <c r="V178" s="23" t="s">
        <v>281</v>
      </c>
      <c r="W178" s="23" t="s">
        <v>282</v>
      </c>
      <c r="X178" s="23" t="s">
        <v>283</v>
      </c>
      <c r="Y178" s="23" t="s">
        <v>284</v>
      </c>
      <c r="Z178" s="23" t="s">
        <v>285</v>
      </c>
      <c r="AA178" s="23" t="s">
        <v>286</v>
      </c>
      <c r="AB178" s="23" t="s">
        <v>287</v>
      </c>
      <c r="AC178" s="23" t="s">
        <v>288</v>
      </c>
      <c r="AD178" s="23" t="s">
        <v>289</v>
      </c>
      <c r="AE178" s="23" t="s">
        <v>290</v>
      </c>
      <c r="AF178" s="23" t="s">
        <v>291</v>
      </c>
      <c r="AG178" s="23" t="s">
        <v>292</v>
      </c>
      <c r="AH178" s="23" t="s">
        <v>293</v>
      </c>
      <c r="AI178" s="23" t="s">
        <v>294</v>
      </c>
      <c r="AJ178" s="157"/>
    </row>
    <row r="179" spans="2:36" hidden="1">
      <c r="B179" s="71" t="s">
        <v>88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idden="1">
      <c r="B180" s="71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idden="1">
      <c r="B181" s="71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71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71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71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71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idden="1">
      <c r="B186" s="71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71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>
      <c r="B188" s="71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idden="1">
      <c r="B189" s="71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71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71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71" t="s">
        <v>94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71" t="s">
        <v>7</v>
      </c>
      <c r="C193" s="63">
        <f>C192+C191+C190+C189+C188+C187+C186+C185+C184+C183+C182+C181+C180+C179</f>
        <v>0</v>
      </c>
      <c r="D193" s="63">
        <f t="shared" ref="D193:AI193" si="16">D192+D191+D190+D189+D188+D187+D186+D185+D184+D183+D182+D181+D180+D179</f>
        <v>0</v>
      </c>
      <c r="E193" s="63">
        <f t="shared" si="16"/>
        <v>0</v>
      </c>
      <c r="F193" s="63">
        <f t="shared" si="16"/>
        <v>0</v>
      </c>
      <c r="G193" s="63">
        <f t="shared" si="16"/>
        <v>0</v>
      </c>
      <c r="H193" s="63">
        <f t="shared" si="16"/>
        <v>0</v>
      </c>
      <c r="I193" s="63">
        <f t="shared" si="16"/>
        <v>0</v>
      </c>
      <c r="J193" s="63">
        <f t="shared" si="16"/>
        <v>0</v>
      </c>
      <c r="K193" s="63">
        <f t="shared" si="16"/>
        <v>0</v>
      </c>
      <c r="L193" s="63">
        <f t="shared" si="16"/>
        <v>0</v>
      </c>
      <c r="M193" s="63">
        <f t="shared" si="16"/>
        <v>0</v>
      </c>
      <c r="N193" s="63">
        <f t="shared" si="16"/>
        <v>0</v>
      </c>
      <c r="O193" s="63">
        <f t="shared" si="16"/>
        <v>0</v>
      </c>
      <c r="P193" s="63">
        <f t="shared" si="16"/>
        <v>0</v>
      </c>
      <c r="Q193" s="63">
        <f t="shared" si="16"/>
        <v>0</v>
      </c>
      <c r="R193" s="63">
        <f t="shared" si="16"/>
        <v>0</v>
      </c>
      <c r="S193" s="63">
        <f t="shared" si="16"/>
        <v>0</v>
      </c>
      <c r="T193" s="63">
        <f t="shared" si="16"/>
        <v>0</v>
      </c>
      <c r="U193" s="63">
        <f t="shared" si="16"/>
        <v>0</v>
      </c>
      <c r="V193" s="63">
        <f t="shared" si="16"/>
        <v>0</v>
      </c>
      <c r="W193" s="63">
        <f t="shared" si="16"/>
        <v>0</v>
      </c>
      <c r="X193" s="63">
        <f t="shared" si="16"/>
        <v>0</v>
      </c>
      <c r="Y193" s="63">
        <f t="shared" si="16"/>
        <v>0</v>
      </c>
      <c r="Z193" s="63">
        <f t="shared" si="16"/>
        <v>0</v>
      </c>
      <c r="AA193" s="63">
        <f t="shared" si="16"/>
        <v>0</v>
      </c>
      <c r="AB193" s="63">
        <f t="shared" si="16"/>
        <v>0</v>
      </c>
      <c r="AC193" s="63">
        <f t="shared" si="16"/>
        <v>0</v>
      </c>
      <c r="AD193" s="63">
        <f t="shared" si="16"/>
        <v>0</v>
      </c>
      <c r="AE193" s="63">
        <f t="shared" si="16"/>
        <v>0</v>
      </c>
      <c r="AF193" s="63">
        <f t="shared" si="16"/>
        <v>0</v>
      </c>
      <c r="AG193" s="63">
        <f t="shared" si="16"/>
        <v>0</v>
      </c>
      <c r="AH193" s="63">
        <f t="shared" si="16"/>
        <v>0</v>
      </c>
      <c r="AI193" s="63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64" t="s">
        <v>89</v>
      </c>
      <c r="C197" s="64" t="s">
        <v>8</v>
      </c>
      <c r="D197" s="64" t="s">
        <v>9</v>
      </c>
      <c r="E197" s="63" t="s">
        <v>167</v>
      </c>
    </row>
    <row r="198" spans="2:36" hidden="1">
      <c r="B198" s="71" t="s">
        <v>88</v>
      </c>
      <c r="C198" s="14"/>
      <c r="D198" s="14"/>
      <c r="E198" s="18">
        <f>SUM(C198:D198)</f>
        <v>0</v>
      </c>
    </row>
    <row r="199" spans="2:36" hidden="1">
      <c r="B199" s="71">
        <v>1</v>
      </c>
      <c r="C199" s="14"/>
      <c r="D199" s="14"/>
      <c r="E199" s="18">
        <f t="shared" ref="E199:E212" si="17">SUM(C199:D199)</f>
        <v>0</v>
      </c>
    </row>
    <row r="200" spans="2:36" hidden="1">
      <c r="B200" s="71">
        <v>2</v>
      </c>
      <c r="C200" s="14"/>
      <c r="D200" s="14"/>
      <c r="E200" s="18">
        <f t="shared" si="17"/>
        <v>0</v>
      </c>
    </row>
    <row r="201" spans="2:36" hidden="1">
      <c r="B201" s="71">
        <v>3</v>
      </c>
      <c r="C201" s="14"/>
      <c r="D201" s="14"/>
      <c r="E201" s="18">
        <f t="shared" si="17"/>
        <v>0</v>
      </c>
    </row>
    <row r="202" spans="2:36" hidden="1">
      <c r="B202" s="71">
        <v>4</v>
      </c>
      <c r="C202" s="14"/>
      <c r="D202" s="14"/>
      <c r="E202" s="18">
        <f t="shared" si="17"/>
        <v>0</v>
      </c>
    </row>
    <row r="203" spans="2:36" hidden="1">
      <c r="B203" s="71">
        <v>5</v>
      </c>
      <c r="C203" s="14"/>
      <c r="D203" s="14"/>
      <c r="E203" s="18">
        <f t="shared" si="17"/>
        <v>0</v>
      </c>
    </row>
    <row r="204" spans="2:36" hidden="1">
      <c r="B204" s="71">
        <v>6</v>
      </c>
      <c r="C204" s="14"/>
      <c r="D204" s="14"/>
      <c r="E204" s="18">
        <f t="shared" si="17"/>
        <v>0</v>
      </c>
    </row>
    <row r="205" spans="2:36" hidden="1">
      <c r="B205" s="71">
        <v>7</v>
      </c>
      <c r="C205" s="14"/>
      <c r="D205" s="14"/>
      <c r="E205" s="18">
        <f t="shared" si="17"/>
        <v>0</v>
      </c>
    </row>
    <row r="206" spans="2:36" hidden="1">
      <c r="B206" s="71">
        <v>8</v>
      </c>
      <c r="C206" s="14"/>
      <c r="D206" s="14"/>
      <c r="E206" s="18">
        <f t="shared" si="17"/>
        <v>0</v>
      </c>
    </row>
    <row r="207" spans="2:36">
      <c r="B207" s="71">
        <v>9</v>
      </c>
      <c r="C207" s="14"/>
      <c r="D207" s="14"/>
      <c r="E207" s="18">
        <f t="shared" si="17"/>
        <v>0</v>
      </c>
    </row>
    <row r="208" spans="2:36" hidden="1">
      <c r="B208" s="71">
        <v>10</v>
      </c>
      <c r="C208" s="14"/>
      <c r="D208" s="14"/>
      <c r="E208" s="18">
        <f t="shared" si="17"/>
        <v>0</v>
      </c>
    </row>
    <row r="209" spans="2:10" hidden="1">
      <c r="B209" s="71">
        <v>11</v>
      </c>
      <c r="C209" s="14"/>
      <c r="D209" s="14"/>
      <c r="E209" s="18">
        <f t="shared" si="17"/>
        <v>0</v>
      </c>
    </row>
    <row r="210" spans="2:10" hidden="1">
      <c r="B210" s="71">
        <v>12</v>
      </c>
      <c r="C210" s="14"/>
      <c r="D210" s="14"/>
      <c r="E210" s="18">
        <f t="shared" si="17"/>
        <v>0</v>
      </c>
    </row>
    <row r="211" spans="2:10" hidden="1">
      <c r="B211" s="71" t="s">
        <v>94</v>
      </c>
      <c r="C211" s="14"/>
      <c r="D211" s="14"/>
      <c r="E211" s="18">
        <f t="shared" si="17"/>
        <v>0</v>
      </c>
    </row>
    <row r="212" spans="2:10" hidden="1">
      <c r="B212" s="71" t="s">
        <v>7</v>
      </c>
      <c r="C212" s="63">
        <f>C211+C210+C209+C208+C207+C206+C205+C204+C203+C202+C201+C200+C199+C198</f>
        <v>0</v>
      </c>
      <c r="D212" s="63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228</v>
      </c>
    </row>
    <row r="215" spans="2:10" ht="85">
      <c r="B215" s="158" t="s">
        <v>89</v>
      </c>
      <c r="C215" s="17" t="s">
        <v>55</v>
      </c>
      <c r="D215" s="17" t="s">
        <v>56</v>
      </c>
      <c r="E215" s="63" t="s">
        <v>60</v>
      </c>
      <c r="F215" s="63" t="s">
        <v>64</v>
      </c>
      <c r="G215" s="63" t="s">
        <v>63</v>
      </c>
      <c r="H215" s="63" t="s">
        <v>65</v>
      </c>
      <c r="I215" s="63" t="s">
        <v>87</v>
      </c>
      <c r="J215" s="156" t="s">
        <v>167</v>
      </c>
    </row>
    <row r="216" spans="2:10" ht="19">
      <c r="B216" s="159"/>
      <c r="C216" s="23" t="s">
        <v>140</v>
      </c>
      <c r="D216" s="23" t="s">
        <v>141</v>
      </c>
      <c r="E216" s="23" t="s">
        <v>142</v>
      </c>
      <c r="F216" s="23" t="s">
        <v>143</v>
      </c>
      <c r="G216" s="23" t="s">
        <v>144</v>
      </c>
      <c r="H216" s="23" t="s">
        <v>145</v>
      </c>
      <c r="I216" s="23" t="s">
        <v>146</v>
      </c>
      <c r="J216" s="157"/>
    </row>
    <row r="217" spans="2:10" hidden="1">
      <c r="B217" s="71" t="s">
        <v>88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idden="1">
      <c r="B218" s="71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idden="1">
      <c r="B219" s="71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71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71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71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71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idden="1">
      <c r="B224" s="71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71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>
      <c r="B226" s="71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idden="1">
      <c r="B227" s="71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71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71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71" t="s">
        <v>94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71" t="s">
        <v>7</v>
      </c>
      <c r="C231" s="63">
        <f>C230+C229+C228+C227+C226+C225+C224+C223+C222+C221+C220+C219+C218+C217</f>
        <v>0</v>
      </c>
      <c r="D231" s="63">
        <f t="shared" ref="D231:I231" si="19">D230+D229+D228+D227+D226+D225+D224+D223+D222+D221+D220+D219+D218+D217</f>
        <v>0</v>
      </c>
      <c r="E231" s="63">
        <f t="shared" si="19"/>
        <v>0</v>
      </c>
      <c r="F231" s="63">
        <f t="shared" si="19"/>
        <v>0</v>
      </c>
      <c r="G231" s="63">
        <f t="shared" si="19"/>
        <v>0</v>
      </c>
      <c r="H231" s="63">
        <f t="shared" si="19"/>
        <v>0</v>
      </c>
      <c r="I231" s="63">
        <f t="shared" si="19"/>
        <v>0</v>
      </c>
      <c r="J231" s="18">
        <f t="shared" si="18"/>
        <v>0</v>
      </c>
    </row>
    <row r="233" spans="2:10">
      <c r="B233" s="140" t="s">
        <v>175</v>
      </c>
      <c r="C233" s="140"/>
      <c r="D233" s="32" t="s">
        <v>176</v>
      </c>
    </row>
    <row r="234" spans="2:10">
      <c r="B234" s="21" t="str">
        <f>IF(D233="","",IF(D233="English",'File Directory'!B53,IF(D233="Filipino",'File Directory'!B78,'File Directory'!B103)))</f>
        <v xml:space="preserve">Instruction: </v>
      </c>
      <c r="D234" s="13"/>
    </row>
    <row r="235" spans="2:10">
      <c r="B235" s="13"/>
      <c r="C235" s="22" t="str">
        <f>IF($D$233="","",IF($D$233="English",'File Directory'!C54,IF($D$233="Filipino",'File Directory'!C79,'File Directory'!C104)))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Directory'!C55,IF($D$233="Filipino",'File Directory'!C80,'File Directory'!C105)))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Directory'!C56,IF($D$233="Filipino",'File Directory'!C81,'File Directory'!C106)))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Directory'!C58,IF($D$233="Filipino",'File Directory'!C83,'File Directory'!C108)))</f>
        <v>*For Prospective Adviser</v>
      </c>
    </row>
    <row r="240" spans="2:10">
      <c r="C240" s="22" t="str">
        <f>IF($D$233="","",IF($D$233="English",'File Directory'!C59,IF($D$233="Filipino",'File Directory'!C84,'File Directory'!C109)))</f>
        <v>1. Review all MLESF for Accuracy/completeness</v>
      </c>
    </row>
    <row r="241" spans="3:3">
      <c r="C241" s="22" t="str">
        <f>IF($D$233="","",IF($D$233="English",'File Directory'!C60,IF($D$233="Filipino",'File Directory'!C85,'File Directory'!C110)))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Directory'!C61,IF($D$233="Filipino",'File Directory'!C86,'File Directory'!C111)))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Directory'!C63,IF($D$233="Filipino",'File Directory'!C88,'File Directory'!C113)))</f>
        <v>For Grade Level Enrollment Chair (if any)</v>
      </c>
    </row>
    <row r="245" spans="3:3">
      <c r="C245" s="22" t="str">
        <f>IF($D$233="","",IF($D$233="English",'File Directory'!C64,IF($D$233="Filipino",'File Directory'!C89,'File Directory'!C114)))</f>
        <v>1. Review all Summary Matrix submitted by advisers, check for accuracy/completeness</v>
      </c>
    </row>
    <row r="246" spans="3:3">
      <c r="C246" s="22" t="str">
        <f>IF($D$233="","",IF($D$233="English",'File Directory'!C65,IF($D$233="Filipino",'File Directory'!C90,'File Directory'!C115)))</f>
        <v xml:space="preserve">2. Prepare a Summary Matrix with totality for all items/questions of all sections </v>
      </c>
    </row>
    <row r="247" spans="3:3">
      <c r="C247" s="22" t="str">
        <f>IF($D$233="","",IF($D$233="English",'File Directory'!C66,IF($D$233="Filipino",'File Directory'!C91,'File Directory'!C116)))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Directory'!C68,IF($D$233="Filipino",'File Directory'!C93,'File Directory'!C118)))</f>
        <v>For School Enrollment Focal Person (SEFP)</v>
      </c>
    </row>
    <row r="250" spans="3:3">
      <c r="C250" s="22" t="str">
        <f>IF($D$233="","",IF($D$233="English",'File Directory'!C69,IF($D$233="Filipino",'File Directory'!C94,'File Directory'!C119)))</f>
        <v>1. Review all Grade Level Summary Matrix submitted by GLEC, check for accuracy/completeness</v>
      </c>
    </row>
    <row r="251" spans="3:3">
      <c r="C251" s="22" t="str">
        <f>IF($D$233="","",IF($D$233="English",'File Directory'!C70,IF($D$233="Filipino",'File Directory'!C95,'File Directory'!C120)))</f>
        <v>2. Prepare a Summary Matrix with totality for all items/questions of all Grade Levels</v>
      </c>
    </row>
    <row r="252" spans="3:3">
      <c r="C252" s="22" t="str">
        <f>IF($D$233="","",IF($D$233="English",'File Directory'!C71,IF($D$233="Filipino",'File Directory'!C96,'File Directory'!C121)))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Directory'!C73,IF($D$233="Filipino",'File Directory'!C98,'File Directory'!C123)))</f>
        <v>For LIS System Administrator</v>
      </c>
    </row>
    <row r="255" spans="3:3">
      <c r="C255" s="22" t="str">
        <f>IF($D$233="","",IF($D$233="English",'File Directory'!C74,IF($D$233="Filipino",'File Directory'!C99,'File Directory'!C124)))</f>
        <v>1. Review the School Level Summary Matrix  validate the correctness of enrollment count vis-a-vis the number of respondents</v>
      </c>
    </row>
    <row r="256" spans="3:3">
      <c r="C256" s="22" t="str">
        <f>IF($D$233="","",IF($D$233="English",'File Directory'!C75,IF($D$233="Filipino",'File Directory'!C100,'File Directory'!C125)))</f>
        <v>2. Login to LIS and click the QC Folder available in the Dashboard</v>
      </c>
    </row>
    <row r="257" spans="3:3">
      <c r="C257" s="22" t="str">
        <f>IF($D$233="","",IF($D$233="English",'File Directory'!C76,IF($D$233="Filipino",'File Directory'!C101,'File Directory'!C126)))</f>
        <v>3. Input total count for each table as appeared in the Summary Matrix.  May use the assigned code as appopriate for easy reference.</v>
      </c>
    </row>
  </sheetData>
  <mergeCells count="20">
    <mergeCell ref="D3:F3"/>
    <mergeCell ref="B4:C4"/>
    <mergeCell ref="G4:H4"/>
    <mergeCell ref="B5:C5"/>
    <mergeCell ref="E5:I5"/>
    <mergeCell ref="B27:B28"/>
    <mergeCell ref="J27:J28"/>
    <mergeCell ref="B82:B83"/>
    <mergeCell ref="S82:S83"/>
    <mergeCell ref="B101:B102"/>
    <mergeCell ref="P101:P102"/>
    <mergeCell ref="AJ177:AJ178"/>
    <mergeCell ref="B215:B216"/>
    <mergeCell ref="J215:J216"/>
    <mergeCell ref="B233:C233"/>
    <mergeCell ref="B139:B140"/>
    <mergeCell ref="M139:M140"/>
    <mergeCell ref="B158:B159"/>
    <mergeCell ref="B177:B178"/>
    <mergeCell ref="O158:O159"/>
  </mergeCells>
  <dataValidations count="1">
    <dataValidation type="list" allowBlank="1" showInputMessage="1" showErrorMessage="1" sqref="D233" xr:uid="{A084937C-FB84-D444-8ACB-62288DD27B60}">
      <formula1>"English,Filipino,Cebuano"</formula1>
    </dataValidation>
  </dataValidations>
  <hyperlinks>
    <hyperlink ref="K1" location="'File Directory'!A1" tooltip="Go Back to File Directory" display="Return to File Directory" xr:uid="{644AA3BD-D8BB-5042-B975-506900B8C500}"/>
    <hyperlink ref="J1" location="'Summary Matrix MLESF (SEFP)'!A1" tooltip="View Summary Matrix MLESF (SEFP)" display="Return to Summary Matrix MLESF (SEFP)" xr:uid="{7E47A2EA-AD90-F743-9766-C3E70A464C65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A7432-13BF-134D-8801-08901AFA0883}">
  <sheetPr>
    <tabColor rgb="FF002060"/>
  </sheetPr>
  <dimension ref="B1:AJ257"/>
  <sheetViews>
    <sheetView topLeftCell="A194" workbookViewId="0">
      <selection activeCell="A194" sqref="A1:XFD1048576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8.8320312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1.5" style="3" customWidth="1"/>
    <col min="15" max="15" width="21.83203125" style="3" customWidth="1"/>
    <col min="16" max="16" width="24.5" style="3" customWidth="1"/>
    <col min="17" max="17" width="20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8.6640625" style="3"/>
    <col min="34" max="34" width="15.83203125" style="3" customWidth="1"/>
    <col min="35" max="35" width="16.5" style="3" customWidth="1"/>
    <col min="36" max="36" width="16.33203125" style="3" customWidth="1"/>
    <col min="37" max="16384" width="8.6640625" style="3"/>
  </cols>
  <sheetData>
    <row r="1" spans="2:14" ht="37" thickBot="1">
      <c r="B1" s="15" t="s">
        <v>180</v>
      </c>
      <c r="J1" s="66" t="s">
        <v>232</v>
      </c>
      <c r="K1" s="67" t="s">
        <v>233</v>
      </c>
    </row>
    <row r="2" spans="2:14" ht="18">
      <c r="B2" s="24" t="s">
        <v>168</v>
      </c>
    </row>
    <row r="3" spans="2:14">
      <c r="B3" s="14" t="s">
        <v>90</v>
      </c>
      <c r="C3" s="16"/>
      <c r="D3" s="164"/>
      <c r="E3" s="165"/>
      <c r="F3" s="166"/>
      <c r="G3" s="14" t="s">
        <v>91</v>
      </c>
      <c r="H3" s="14"/>
      <c r="I3" s="14" t="s">
        <v>177</v>
      </c>
      <c r="J3" s="14"/>
      <c r="K3" s="14" t="s">
        <v>92</v>
      </c>
      <c r="L3" s="14"/>
      <c r="M3" s="14" t="s">
        <v>93</v>
      </c>
      <c r="N3" s="14"/>
    </row>
    <row r="4" spans="2:14" ht="17" thickBot="1">
      <c r="B4" s="167" t="s">
        <v>166</v>
      </c>
      <c r="C4" s="168"/>
      <c r="D4" s="61"/>
      <c r="E4" s="26" t="s">
        <v>148</v>
      </c>
      <c r="F4" s="27"/>
      <c r="G4" s="169" t="s">
        <v>165</v>
      </c>
      <c r="H4" s="170"/>
      <c r="I4" s="68"/>
    </row>
    <row r="5" spans="2:14" ht="16" customHeight="1">
      <c r="B5" s="167" t="s">
        <v>151</v>
      </c>
      <c r="C5" s="168"/>
      <c r="D5" s="25"/>
      <c r="E5" s="171" t="s">
        <v>169</v>
      </c>
      <c r="F5" s="172"/>
      <c r="G5" s="172"/>
      <c r="H5" s="172"/>
      <c r="I5" s="173"/>
    </row>
    <row r="6" spans="2:14" ht="17" customHeight="1" thickBot="1">
      <c r="B6" s="13"/>
      <c r="C6" s="13"/>
      <c r="D6" s="12"/>
      <c r="E6" s="29" t="s">
        <v>170</v>
      </c>
      <c r="F6" s="30"/>
      <c r="G6" s="28" t="s">
        <v>150</v>
      </c>
      <c r="H6" s="28"/>
      <c r="I6" s="31"/>
    </row>
    <row r="7" spans="2:14">
      <c r="B7" s="13"/>
      <c r="C7" s="13"/>
      <c r="D7" s="12"/>
      <c r="E7" s="5"/>
      <c r="F7" s="69"/>
    </row>
    <row r="8" spans="2:14">
      <c r="B8" s="2" t="s">
        <v>295</v>
      </c>
    </row>
    <row r="9" spans="2:14" ht="57" customHeight="1">
      <c r="B9" s="118" t="s">
        <v>89</v>
      </c>
      <c r="C9" s="64" t="s">
        <v>296</v>
      </c>
      <c r="D9" s="64" t="s">
        <v>297</v>
      </c>
      <c r="E9" s="63" t="s">
        <v>167</v>
      </c>
    </row>
    <row r="10" spans="2:14" hidden="1">
      <c r="B10" s="71" t="s">
        <v>88</v>
      </c>
      <c r="C10" s="71"/>
      <c r="D10" s="71"/>
      <c r="E10" s="71">
        <f>SUM(C10:D10)</f>
        <v>0</v>
      </c>
    </row>
    <row r="11" spans="2:14" hidden="1">
      <c r="B11" s="71">
        <v>1</v>
      </c>
      <c r="C11" s="71"/>
      <c r="D11" s="71"/>
      <c r="E11" s="71">
        <f t="shared" ref="E11:E24" si="0">SUM(C11:D11)</f>
        <v>0</v>
      </c>
    </row>
    <row r="12" spans="2:14" hidden="1">
      <c r="B12" s="71">
        <v>2</v>
      </c>
      <c r="C12" s="71"/>
      <c r="D12" s="71"/>
      <c r="E12" s="71">
        <f t="shared" si="0"/>
        <v>0</v>
      </c>
    </row>
    <row r="13" spans="2:14" hidden="1">
      <c r="B13" s="71">
        <v>3</v>
      </c>
      <c r="C13" s="71"/>
      <c r="D13" s="71"/>
      <c r="E13" s="71">
        <f t="shared" si="0"/>
        <v>0</v>
      </c>
    </row>
    <row r="14" spans="2:14" hidden="1">
      <c r="B14" s="71">
        <v>4</v>
      </c>
      <c r="C14" s="71"/>
      <c r="D14" s="71"/>
      <c r="E14" s="71">
        <f t="shared" si="0"/>
        <v>0</v>
      </c>
    </row>
    <row r="15" spans="2:14" hidden="1">
      <c r="B15" s="71">
        <v>5</v>
      </c>
      <c r="C15" s="71"/>
      <c r="D15" s="71"/>
      <c r="E15" s="71">
        <f t="shared" si="0"/>
        <v>0</v>
      </c>
    </row>
    <row r="16" spans="2:14" hidden="1">
      <c r="B16" s="71">
        <v>6</v>
      </c>
      <c r="C16" s="71"/>
      <c r="D16" s="71"/>
      <c r="E16" s="71">
        <f t="shared" si="0"/>
        <v>0</v>
      </c>
    </row>
    <row r="17" spans="2:10" hidden="1">
      <c r="B17" s="71">
        <v>7</v>
      </c>
      <c r="C17" s="71"/>
      <c r="D17" s="71"/>
      <c r="E17" s="71">
        <f t="shared" si="0"/>
        <v>0</v>
      </c>
    </row>
    <row r="18" spans="2:10" hidden="1">
      <c r="B18" s="71">
        <v>8</v>
      </c>
      <c r="C18" s="71"/>
      <c r="D18" s="71"/>
      <c r="E18" s="71">
        <f t="shared" si="0"/>
        <v>0</v>
      </c>
    </row>
    <row r="19" spans="2:10" hidden="1">
      <c r="B19" s="71">
        <v>9</v>
      </c>
      <c r="C19" s="71"/>
      <c r="D19" s="71"/>
      <c r="E19" s="71">
        <f t="shared" si="0"/>
        <v>0</v>
      </c>
    </row>
    <row r="20" spans="2:10">
      <c r="B20" s="71">
        <v>10</v>
      </c>
      <c r="C20" s="71"/>
      <c r="D20" s="71"/>
      <c r="E20" s="71">
        <f t="shared" si="0"/>
        <v>0</v>
      </c>
    </row>
    <row r="21" spans="2:10" hidden="1">
      <c r="B21" s="71">
        <v>11</v>
      </c>
      <c r="C21" s="71"/>
      <c r="D21" s="71"/>
      <c r="E21" s="71">
        <f t="shared" si="0"/>
        <v>0</v>
      </c>
    </row>
    <row r="22" spans="2:10" hidden="1">
      <c r="B22" s="71">
        <v>12</v>
      </c>
      <c r="C22" s="71"/>
      <c r="D22" s="71"/>
      <c r="E22" s="71">
        <f t="shared" si="0"/>
        <v>0</v>
      </c>
    </row>
    <row r="23" spans="2:10" hidden="1">
      <c r="B23" s="71" t="s">
        <v>94</v>
      </c>
      <c r="C23" s="71"/>
      <c r="D23" s="71"/>
      <c r="E23" s="71">
        <f t="shared" si="0"/>
        <v>0</v>
      </c>
    </row>
    <row r="24" spans="2:10" hidden="1">
      <c r="B24" s="71" t="s">
        <v>7</v>
      </c>
      <c r="C24" s="63">
        <f>C23+C22+C21+C20+C19+C18+C17+C16+C15+C14+C13+C12+C11+C10</f>
        <v>0</v>
      </c>
      <c r="D24" s="63">
        <f>D23+D22+D21+D20+D19+D18+D17+D16+D15+D14+D13+D12+D11+D10</f>
        <v>0</v>
      </c>
      <c r="E24" s="71">
        <f t="shared" si="0"/>
        <v>0</v>
      </c>
    </row>
    <row r="25" spans="2:10">
      <c r="B25" s="5"/>
    </row>
    <row r="26" spans="2:10" s="53" customFormat="1">
      <c r="B26" s="56" t="s">
        <v>323</v>
      </c>
    </row>
    <row r="27" spans="2:10" ht="77" customHeight="1">
      <c r="B27" s="162" t="s">
        <v>89</v>
      </c>
      <c r="C27" s="63" t="s">
        <v>0</v>
      </c>
      <c r="D27" s="63" t="s">
        <v>1</v>
      </c>
      <c r="E27" s="63" t="s">
        <v>2</v>
      </c>
      <c r="F27" s="63" t="s">
        <v>3</v>
      </c>
      <c r="G27" s="63" t="s">
        <v>4</v>
      </c>
      <c r="H27" s="63" t="s">
        <v>5</v>
      </c>
      <c r="I27" s="63" t="s">
        <v>6</v>
      </c>
      <c r="J27" s="156" t="s">
        <v>167</v>
      </c>
    </row>
    <row r="28" spans="2:10" ht="17.5" customHeight="1">
      <c r="B28" s="163"/>
      <c r="C28" s="23" t="s">
        <v>113</v>
      </c>
      <c r="D28" s="23" t="s">
        <v>114</v>
      </c>
      <c r="E28" s="23" t="s">
        <v>115</v>
      </c>
      <c r="F28" s="23" t="s">
        <v>116</v>
      </c>
      <c r="G28" s="23" t="s">
        <v>117</v>
      </c>
      <c r="H28" s="23" t="s">
        <v>118</v>
      </c>
      <c r="I28" s="23" t="s">
        <v>119</v>
      </c>
      <c r="J28" s="157"/>
    </row>
    <row r="29" spans="2:10" ht="18" hidden="1" customHeight="1">
      <c r="B29" s="62" t="s">
        <v>88</v>
      </c>
      <c r="C29" s="63"/>
      <c r="D29" s="63"/>
      <c r="E29" s="63"/>
      <c r="F29" s="63"/>
      <c r="G29" s="63"/>
      <c r="H29" s="63"/>
      <c r="I29" s="63"/>
      <c r="J29" s="62">
        <f>SUM(C29:I29)</f>
        <v>0</v>
      </c>
    </row>
    <row r="30" spans="2:10" ht="18" hidden="1" customHeight="1">
      <c r="B30" s="62">
        <v>1</v>
      </c>
      <c r="C30" s="63"/>
      <c r="D30" s="63"/>
      <c r="E30" s="63"/>
      <c r="F30" s="63"/>
      <c r="G30" s="63"/>
      <c r="H30" s="63"/>
      <c r="I30" s="63"/>
      <c r="J30" s="62">
        <f t="shared" ref="J30:J43" si="1">SUM(C30:I30)</f>
        <v>0</v>
      </c>
    </row>
    <row r="31" spans="2:10" ht="18" hidden="1" customHeight="1">
      <c r="B31" s="62">
        <v>2</v>
      </c>
      <c r="C31" s="63"/>
      <c r="D31" s="63"/>
      <c r="E31" s="63"/>
      <c r="F31" s="63"/>
      <c r="G31" s="63"/>
      <c r="H31" s="63"/>
      <c r="I31" s="63"/>
      <c r="J31" s="62">
        <f t="shared" si="1"/>
        <v>0</v>
      </c>
    </row>
    <row r="32" spans="2:10" ht="18" hidden="1" customHeight="1">
      <c r="B32" s="62">
        <v>3</v>
      </c>
      <c r="C32" s="63"/>
      <c r="D32" s="63"/>
      <c r="E32" s="63"/>
      <c r="F32" s="63"/>
      <c r="G32" s="63"/>
      <c r="H32" s="63"/>
      <c r="I32" s="63"/>
      <c r="J32" s="62">
        <f t="shared" si="1"/>
        <v>0</v>
      </c>
    </row>
    <row r="33" spans="2:10" ht="18" hidden="1" customHeight="1">
      <c r="B33" s="62">
        <v>4</v>
      </c>
      <c r="C33" s="63"/>
      <c r="D33" s="63"/>
      <c r="E33" s="63"/>
      <c r="F33" s="63"/>
      <c r="G33" s="63"/>
      <c r="H33" s="63"/>
      <c r="I33" s="63"/>
      <c r="J33" s="62">
        <f t="shared" si="1"/>
        <v>0</v>
      </c>
    </row>
    <row r="34" spans="2:10" ht="18" hidden="1" customHeight="1">
      <c r="B34" s="62">
        <v>5</v>
      </c>
      <c r="C34" s="63"/>
      <c r="D34" s="63"/>
      <c r="E34" s="63"/>
      <c r="F34" s="63"/>
      <c r="G34" s="63"/>
      <c r="H34" s="63"/>
      <c r="I34" s="63"/>
      <c r="J34" s="62">
        <f t="shared" si="1"/>
        <v>0</v>
      </c>
    </row>
    <row r="35" spans="2:10" ht="18" hidden="1" customHeight="1">
      <c r="B35" s="62">
        <v>6</v>
      </c>
      <c r="C35" s="63"/>
      <c r="D35" s="63"/>
      <c r="E35" s="63"/>
      <c r="F35" s="63"/>
      <c r="G35" s="63"/>
      <c r="H35" s="63"/>
      <c r="I35" s="63"/>
      <c r="J35" s="62">
        <f t="shared" si="1"/>
        <v>0</v>
      </c>
    </row>
    <row r="36" spans="2:10" ht="18" hidden="1" customHeight="1">
      <c r="B36" s="62">
        <v>7</v>
      </c>
      <c r="C36" s="63"/>
      <c r="D36" s="63"/>
      <c r="E36" s="63"/>
      <c r="F36" s="63"/>
      <c r="G36" s="63"/>
      <c r="H36" s="63"/>
      <c r="I36" s="63"/>
      <c r="J36" s="62">
        <f t="shared" si="1"/>
        <v>0</v>
      </c>
    </row>
    <row r="37" spans="2:10" ht="18" hidden="1" customHeight="1">
      <c r="B37" s="62">
        <v>8</v>
      </c>
      <c r="C37" s="63"/>
      <c r="D37" s="63"/>
      <c r="E37" s="63"/>
      <c r="F37" s="63"/>
      <c r="G37" s="63"/>
      <c r="H37" s="63"/>
      <c r="I37" s="63"/>
      <c r="J37" s="62">
        <f t="shared" si="1"/>
        <v>0</v>
      </c>
    </row>
    <row r="38" spans="2:10" ht="18" hidden="1" customHeight="1">
      <c r="B38" s="62">
        <v>9</v>
      </c>
      <c r="C38" s="63"/>
      <c r="D38" s="63"/>
      <c r="E38" s="63"/>
      <c r="F38" s="63"/>
      <c r="G38" s="63"/>
      <c r="H38" s="63"/>
      <c r="I38" s="63"/>
      <c r="J38" s="62">
        <f t="shared" si="1"/>
        <v>0</v>
      </c>
    </row>
    <row r="39" spans="2:10" ht="18" customHeight="1">
      <c r="B39" s="62">
        <v>10</v>
      </c>
      <c r="C39" s="63"/>
      <c r="D39" s="63"/>
      <c r="E39" s="63"/>
      <c r="F39" s="63"/>
      <c r="G39" s="63"/>
      <c r="H39" s="63"/>
      <c r="I39" s="63"/>
      <c r="J39" s="62">
        <f t="shared" si="1"/>
        <v>0</v>
      </c>
    </row>
    <row r="40" spans="2:10" ht="18" hidden="1" customHeight="1">
      <c r="B40" s="62">
        <v>11</v>
      </c>
      <c r="C40" s="63"/>
      <c r="D40" s="63"/>
      <c r="E40" s="63"/>
      <c r="F40" s="63"/>
      <c r="G40" s="63"/>
      <c r="H40" s="63"/>
      <c r="I40" s="63"/>
      <c r="J40" s="62">
        <f t="shared" si="1"/>
        <v>0</v>
      </c>
    </row>
    <row r="41" spans="2:10" ht="18" hidden="1" customHeight="1">
      <c r="B41" s="62">
        <v>12</v>
      </c>
      <c r="C41" s="63"/>
      <c r="D41" s="63"/>
      <c r="E41" s="63"/>
      <c r="F41" s="63"/>
      <c r="G41" s="63"/>
      <c r="H41" s="63"/>
      <c r="I41" s="63"/>
      <c r="J41" s="62">
        <f t="shared" si="1"/>
        <v>0</v>
      </c>
    </row>
    <row r="42" spans="2:10" ht="18" hidden="1" customHeight="1">
      <c r="B42" s="62" t="s">
        <v>94</v>
      </c>
      <c r="C42" s="63"/>
      <c r="D42" s="63"/>
      <c r="E42" s="63"/>
      <c r="F42" s="63"/>
      <c r="G42" s="63"/>
      <c r="H42" s="63"/>
      <c r="I42" s="63"/>
      <c r="J42" s="62">
        <f t="shared" si="1"/>
        <v>0</v>
      </c>
    </row>
    <row r="43" spans="2:10" ht="18" hidden="1" customHeight="1">
      <c r="B43" s="62" t="s">
        <v>7</v>
      </c>
      <c r="C43" s="63">
        <f>C42+C41+C40+C39+C38+C37+C36+C35+C34+C33+C32+C31+C30+C29</f>
        <v>0</v>
      </c>
      <c r="D43" s="63">
        <f t="shared" ref="D43:I43" si="2">D42+D41+D40+D39+D38+D37+D36+D35+D34+D33+D32+D31+D30+D29</f>
        <v>0</v>
      </c>
      <c r="E43" s="63">
        <f t="shared" si="2"/>
        <v>0</v>
      </c>
      <c r="F43" s="63">
        <f t="shared" si="2"/>
        <v>0</v>
      </c>
      <c r="G43" s="63">
        <f t="shared" si="2"/>
        <v>0</v>
      </c>
      <c r="H43" s="63">
        <f t="shared" si="2"/>
        <v>0</v>
      </c>
      <c r="I43" s="63">
        <f t="shared" si="2"/>
        <v>0</v>
      </c>
      <c r="J43" s="62">
        <f t="shared" si="1"/>
        <v>0</v>
      </c>
    </row>
    <row r="45" spans="2:10">
      <c r="B45" s="2" t="s">
        <v>219</v>
      </c>
    </row>
    <row r="46" spans="2:10" ht="57" customHeight="1">
      <c r="B46" s="65" t="s">
        <v>89</v>
      </c>
      <c r="C46" s="64" t="s">
        <v>8</v>
      </c>
      <c r="D46" s="64" t="s">
        <v>9</v>
      </c>
      <c r="E46" s="63" t="s">
        <v>167</v>
      </c>
    </row>
    <row r="47" spans="2:10" hidden="1">
      <c r="B47" s="62" t="s">
        <v>88</v>
      </c>
      <c r="C47" s="62"/>
      <c r="D47" s="62"/>
      <c r="E47" s="62">
        <f>SUM(C47:D47)</f>
        <v>0</v>
      </c>
    </row>
    <row r="48" spans="2:10" hidden="1">
      <c r="B48" s="62">
        <v>1</v>
      </c>
      <c r="C48" s="62"/>
      <c r="D48" s="62"/>
      <c r="E48" s="62">
        <f t="shared" ref="E48:E61" si="3">SUM(C48:D48)</f>
        <v>0</v>
      </c>
    </row>
    <row r="49" spans="2:10" hidden="1">
      <c r="B49" s="62">
        <v>2</v>
      </c>
      <c r="C49" s="62"/>
      <c r="D49" s="62"/>
      <c r="E49" s="62">
        <f t="shared" si="3"/>
        <v>0</v>
      </c>
    </row>
    <row r="50" spans="2:10" hidden="1">
      <c r="B50" s="62">
        <v>3</v>
      </c>
      <c r="C50" s="62"/>
      <c r="D50" s="62"/>
      <c r="E50" s="62">
        <f t="shared" si="3"/>
        <v>0</v>
      </c>
    </row>
    <row r="51" spans="2:10" hidden="1">
      <c r="B51" s="62">
        <v>4</v>
      </c>
      <c r="C51" s="62"/>
      <c r="D51" s="62"/>
      <c r="E51" s="62">
        <f t="shared" si="3"/>
        <v>0</v>
      </c>
    </row>
    <row r="52" spans="2:10" hidden="1">
      <c r="B52" s="62">
        <v>5</v>
      </c>
      <c r="C52" s="62"/>
      <c r="D52" s="62"/>
      <c r="E52" s="62">
        <f t="shared" si="3"/>
        <v>0</v>
      </c>
    </row>
    <row r="53" spans="2:10" hidden="1">
      <c r="B53" s="62">
        <v>6</v>
      </c>
      <c r="C53" s="62"/>
      <c r="D53" s="62"/>
      <c r="E53" s="62">
        <f t="shared" si="3"/>
        <v>0</v>
      </c>
    </row>
    <row r="54" spans="2:10" hidden="1">
      <c r="B54" s="62">
        <v>7</v>
      </c>
      <c r="C54" s="62"/>
      <c r="D54" s="62"/>
      <c r="E54" s="62">
        <f t="shared" si="3"/>
        <v>0</v>
      </c>
    </row>
    <row r="55" spans="2:10" hidden="1">
      <c r="B55" s="62">
        <v>8</v>
      </c>
      <c r="C55" s="62"/>
      <c r="D55" s="62"/>
      <c r="E55" s="62">
        <f t="shared" si="3"/>
        <v>0</v>
      </c>
    </row>
    <row r="56" spans="2:10" hidden="1">
      <c r="B56" s="62">
        <v>9</v>
      </c>
      <c r="C56" s="62"/>
      <c r="D56" s="62"/>
      <c r="E56" s="62">
        <f t="shared" si="3"/>
        <v>0</v>
      </c>
    </row>
    <row r="57" spans="2:10">
      <c r="B57" s="62">
        <v>10</v>
      </c>
      <c r="C57" s="62"/>
      <c r="D57" s="62"/>
      <c r="E57" s="62">
        <f t="shared" si="3"/>
        <v>0</v>
      </c>
    </row>
    <row r="58" spans="2:10" hidden="1">
      <c r="B58" s="62">
        <v>11</v>
      </c>
      <c r="C58" s="62"/>
      <c r="D58" s="62"/>
      <c r="E58" s="62">
        <f t="shared" si="3"/>
        <v>0</v>
      </c>
    </row>
    <row r="59" spans="2:10" hidden="1">
      <c r="B59" s="62">
        <v>12</v>
      </c>
      <c r="C59" s="62"/>
      <c r="D59" s="62"/>
      <c r="E59" s="62">
        <f t="shared" si="3"/>
        <v>0</v>
      </c>
    </row>
    <row r="60" spans="2:10" hidden="1">
      <c r="B60" s="62" t="s">
        <v>94</v>
      </c>
      <c r="C60" s="62"/>
      <c r="D60" s="62"/>
      <c r="E60" s="62">
        <f t="shared" si="3"/>
        <v>0</v>
      </c>
    </row>
    <row r="61" spans="2:10" hidden="1">
      <c r="B61" s="62" t="s">
        <v>7</v>
      </c>
      <c r="C61" s="63">
        <f>C60+C59+C58+C57+C56+C55+C54+C53+C52+C51+C50+C49+C48+C47</f>
        <v>0</v>
      </c>
      <c r="D61" s="63">
        <f>D60+D59+D58+D57+D56+D55+D54+D53+D52+D51+D50+D49+D48+D47</f>
        <v>0</v>
      </c>
      <c r="E61" s="62">
        <f t="shared" si="3"/>
        <v>0</v>
      </c>
    </row>
    <row r="62" spans="2:10">
      <c r="B62" s="5"/>
    </row>
    <row r="63" spans="2:10" s="2" customFormat="1">
      <c r="B63" s="2" t="s">
        <v>220</v>
      </c>
    </row>
    <row r="64" spans="2:10" ht="62" customHeight="1">
      <c r="B64" s="118" t="s">
        <v>89</v>
      </c>
      <c r="C64" s="92" t="s">
        <v>298</v>
      </c>
      <c r="D64" s="92" t="s">
        <v>299</v>
      </c>
      <c r="E64" s="92" t="s">
        <v>300</v>
      </c>
      <c r="F64" s="92" t="s">
        <v>301</v>
      </c>
      <c r="G64" s="92" t="s">
        <v>302</v>
      </c>
      <c r="H64" s="92" t="s">
        <v>303</v>
      </c>
      <c r="I64" s="92" t="s">
        <v>343</v>
      </c>
      <c r="J64" s="63" t="s">
        <v>167</v>
      </c>
    </row>
    <row r="65" spans="2:10" hidden="1">
      <c r="B65" s="62" t="s">
        <v>88</v>
      </c>
      <c r="C65" s="14"/>
      <c r="D65" s="14"/>
      <c r="E65" s="14"/>
      <c r="F65" s="14"/>
      <c r="G65" s="14"/>
      <c r="H65" s="14"/>
      <c r="I65" s="14"/>
      <c r="J65" s="62">
        <f>SUM(C65:I65)</f>
        <v>0</v>
      </c>
    </row>
    <row r="66" spans="2:10" hidden="1">
      <c r="B66" s="62">
        <v>1</v>
      </c>
      <c r="C66" s="14"/>
      <c r="D66" s="14"/>
      <c r="E66" s="14"/>
      <c r="F66" s="14"/>
      <c r="G66" s="14"/>
      <c r="H66" s="14"/>
      <c r="I66" s="14"/>
      <c r="J66" s="62">
        <f t="shared" ref="J66:J79" si="4">SUM(C66:I66)</f>
        <v>0</v>
      </c>
    </row>
    <row r="67" spans="2:10" hidden="1">
      <c r="B67" s="62">
        <v>2</v>
      </c>
      <c r="C67" s="14"/>
      <c r="D67" s="14"/>
      <c r="E67" s="14"/>
      <c r="F67" s="14"/>
      <c r="G67" s="14"/>
      <c r="H67" s="14"/>
      <c r="I67" s="14"/>
      <c r="J67" s="62">
        <f t="shared" si="4"/>
        <v>0</v>
      </c>
    </row>
    <row r="68" spans="2:10" hidden="1">
      <c r="B68" s="62">
        <v>3</v>
      </c>
      <c r="C68" s="14"/>
      <c r="D68" s="14"/>
      <c r="E68" s="14"/>
      <c r="F68" s="14"/>
      <c r="G68" s="14"/>
      <c r="H68" s="14"/>
      <c r="I68" s="14"/>
      <c r="J68" s="62">
        <f t="shared" si="4"/>
        <v>0</v>
      </c>
    </row>
    <row r="69" spans="2:10" hidden="1">
      <c r="B69" s="62">
        <v>4</v>
      </c>
      <c r="C69" s="14"/>
      <c r="D69" s="14"/>
      <c r="E69" s="14"/>
      <c r="F69" s="14"/>
      <c r="G69" s="14"/>
      <c r="H69" s="14"/>
      <c r="I69" s="14"/>
      <c r="J69" s="62">
        <f t="shared" si="4"/>
        <v>0</v>
      </c>
    </row>
    <row r="70" spans="2:10" hidden="1">
      <c r="B70" s="62">
        <v>5</v>
      </c>
      <c r="C70" s="14"/>
      <c r="D70" s="14"/>
      <c r="E70" s="14"/>
      <c r="F70" s="14"/>
      <c r="G70" s="14"/>
      <c r="H70" s="14"/>
      <c r="I70" s="14"/>
      <c r="J70" s="62">
        <f t="shared" si="4"/>
        <v>0</v>
      </c>
    </row>
    <row r="71" spans="2:10" hidden="1">
      <c r="B71" s="62">
        <v>6</v>
      </c>
      <c r="C71" s="14"/>
      <c r="D71" s="14"/>
      <c r="E71" s="14"/>
      <c r="F71" s="14"/>
      <c r="G71" s="14"/>
      <c r="H71" s="14"/>
      <c r="I71" s="14"/>
      <c r="J71" s="62">
        <f t="shared" si="4"/>
        <v>0</v>
      </c>
    </row>
    <row r="72" spans="2:10" hidden="1">
      <c r="B72" s="62">
        <v>7</v>
      </c>
      <c r="C72" s="14"/>
      <c r="D72" s="14"/>
      <c r="E72" s="14"/>
      <c r="F72" s="14"/>
      <c r="G72" s="14"/>
      <c r="H72" s="14"/>
      <c r="I72" s="14"/>
      <c r="J72" s="62">
        <f t="shared" si="4"/>
        <v>0</v>
      </c>
    </row>
    <row r="73" spans="2:10" hidden="1">
      <c r="B73" s="62">
        <v>8</v>
      </c>
      <c r="C73" s="14"/>
      <c r="D73" s="14"/>
      <c r="E73" s="14"/>
      <c r="F73" s="14"/>
      <c r="G73" s="14"/>
      <c r="H73" s="14"/>
      <c r="I73" s="14"/>
      <c r="J73" s="62">
        <f t="shared" si="4"/>
        <v>0</v>
      </c>
    </row>
    <row r="74" spans="2:10" hidden="1">
      <c r="B74" s="62">
        <v>9</v>
      </c>
      <c r="C74" s="14"/>
      <c r="D74" s="14"/>
      <c r="E74" s="14"/>
      <c r="F74" s="14"/>
      <c r="G74" s="14"/>
      <c r="H74" s="14"/>
      <c r="I74" s="14"/>
      <c r="J74" s="62">
        <f t="shared" si="4"/>
        <v>0</v>
      </c>
    </row>
    <row r="75" spans="2:10">
      <c r="B75" s="62">
        <v>10</v>
      </c>
      <c r="C75" s="14"/>
      <c r="D75" s="14"/>
      <c r="E75" s="14"/>
      <c r="F75" s="14"/>
      <c r="G75" s="14"/>
      <c r="H75" s="14"/>
      <c r="I75" s="14"/>
      <c r="J75" s="62">
        <f t="shared" si="4"/>
        <v>0</v>
      </c>
    </row>
    <row r="76" spans="2:10" hidden="1">
      <c r="B76" s="62">
        <v>11</v>
      </c>
      <c r="C76" s="14"/>
      <c r="D76" s="14"/>
      <c r="E76" s="14"/>
      <c r="F76" s="14"/>
      <c r="G76" s="14"/>
      <c r="H76" s="14"/>
      <c r="I76" s="14"/>
      <c r="J76" s="62">
        <f t="shared" si="4"/>
        <v>0</v>
      </c>
    </row>
    <row r="77" spans="2:10" hidden="1">
      <c r="B77" s="62">
        <v>12</v>
      </c>
      <c r="C77" s="14"/>
      <c r="D77" s="14"/>
      <c r="E77" s="14"/>
      <c r="F77" s="14"/>
      <c r="G77" s="14"/>
      <c r="H77" s="14"/>
      <c r="I77" s="14"/>
      <c r="J77" s="62">
        <f t="shared" si="4"/>
        <v>0</v>
      </c>
    </row>
    <row r="78" spans="2:10" hidden="1">
      <c r="B78" s="62" t="s">
        <v>94</v>
      </c>
      <c r="C78" s="14"/>
      <c r="D78" s="14"/>
      <c r="E78" s="14"/>
      <c r="F78" s="14"/>
      <c r="G78" s="14"/>
      <c r="H78" s="14"/>
      <c r="I78" s="14"/>
      <c r="J78" s="62">
        <f t="shared" si="4"/>
        <v>0</v>
      </c>
    </row>
    <row r="79" spans="2:10" hidden="1">
      <c r="B79" s="62" t="s">
        <v>7</v>
      </c>
      <c r="C79" s="63">
        <f>C78+C77+C76+C75+C74+C73+C72+C71+C70+C69+C68+C67+C66+C65</f>
        <v>0</v>
      </c>
      <c r="D79" s="63">
        <f t="shared" ref="D79:I79" si="5">D78+D77+D76+D75+D74+D73+D72+D71+D70+D69+D68+D67+D66+D65</f>
        <v>0</v>
      </c>
      <c r="E79" s="63">
        <f t="shared" si="5"/>
        <v>0</v>
      </c>
      <c r="F79" s="63">
        <f t="shared" si="5"/>
        <v>0</v>
      </c>
      <c r="G79" s="63">
        <f t="shared" si="5"/>
        <v>0</v>
      </c>
      <c r="H79" s="63">
        <f t="shared" si="5"/>
        <v>0</v>
      </c>
      <c r="I79" s="63">
        <f t="shared" si="5"/>
        <v>0</v>
      </c>
      <c r="J79" s="62">
        <f t="shared" si="4"/>
        <v>0</v>
      </c>
    </row>
    <row r="81" spans="2:19" s="2" customFormat="1">
      <c r="B81" s="2" t="s">
        <v>221</v>
      </c>
    </row>
    <row r="82" spans="2:19" ht="85">
      <c r="B82" s="158" t="s">
        <v>89</v>
      </c>
      <c r="C82" s="63" t="s">
        <v>10</v>
      </c>
      <c r="D82" s="63" t="s">
        <v>11</v>
      </c>
      <c r="E82" s="63" t="s">
        <v>12</v>
      </c>
      <c r="F82" s="63" t="s">
        <v>13</v>
      </c>
      <c r="G82" s="63" t="s">
        <v>16</v>
      </c>
      <c r="H82" s="63" t="s">
        <v>14</v>
      </c>
      <c r="I82" s="63" t="s">
        <v>15</v>
      </c>
      <c r="J82" s="19" t="s">
        <v>17</v>
      </c>
      <c r="K82" s="63" t="s">
        <v>18</v>
      </c>
      <c r="L82" s="63" t="s">
        <v>20</v>
      </c>
      <c r="M82" s="63" t="s">
        <v>19</v>
      </c>
      <c r="N82" s="63" t="s">
        <v>21</v>
      </c>
      <c r="O82" s="63" t="s">
        <v>22</v>
      </c>
      <c r="P82" s="63" t="s">
        <v>23</v>
      </c>
      <c r="Q82" s="63" t="s">
        <v>25</v>
      </c>
      <c r="R82" s="63" t="s">
        <v>24</v>
      </c>
      <c r="S82" s="156" t="s">
        <v>167</v>
      </c>
    </row>
    <row r="83" spans="2:19" ht="17">
      <c r="B83" s="159"/>
      <c r="C83" s="20" t="s">
        <v>95</v>
      </c>
      <c r="D83" s="20" t="s">
        <v>96</v>
      </c>
      <c r="E83" s="20" t="s">
        <v>97</v>
      </c>
      <c r="F83" s="20" t="s">
        <v>98</v>
      </c>
      <c r="G83" s="20" t="s">
        <v>99</v>
      </c>
      <c r="H83" s="20" t="s">
        <v>100</v>
      </c>
      <c r="I83" s="20" t="s">
        <v>101</v>
      </c>
      <c r="J83" s="20" t="s">
        <v>102</v>
      </c>
      <c r="K83" s="20" t="s">
        <v>103</v>
      </c>
      <c r="L83" s="20" t="s">
        <v>104</v>
      </c>
      <c r="M83" s="20" t="s">
        <v>105</v>
      </c>
      <c r="N83" s="20" t="s">
        <v>106</v>
      </c>
      <c r="O83" s="20" t="s">
        <v>107</v>
      </c>
      <c r="P83" s="20" t="s">
        <v>108</v>
      </c>
      <c r="Q83" s="20" t="s">
        <v>109</v>
      </c>
      <c r="R83" s="20" t="s">
        <v>110</v>
      </c>
      <c r="S83" s="157"/>
    </row>
    <row r="84" spans="2:19" hidden="1">
      <c r="B84" s="62" t="s">
        <v>88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62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idden="1">
      <c r="B86" s="62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idden="1">
      <c r="B87" s="62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62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62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62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idden="1">
      <c r="B91" s="62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62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idden="1">
      <c r="B93" s="62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>
      <c r="B94" s="62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62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62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62" t="s">
        <v>94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62" t="s">
        <v>7</v>
      </c>
      <c r="C98" s="63">
        <f>C97+C96+C95+C94+C93+C92+C91+C90+C89+C88+C87+C86+C85+C84</f>
        <v>0</v>
      </c>
      <c r="D98" s="63">
        <f t="shared" ref="D98:R98" si="7">D97+D96+D95+D94+D93+D92+D91+D90+D89+D88+D87+D86+D85+D84</f>
        <v>0</v>
      </c>
      <c r="E98" s="63">
        <f t="shared" si="7"/>
        <v>0</v>
      </c>
      <c r="F98" s="63">
        <f t="shared" si="7"/>
        <v>0</v>
      </c>
      <c r="G98" s="63">
        <f t="shared" si="7"/>
        <v>0</v>
      </c>
      <c r="H98" s="63">
        <f t="shared" si="7"/>
        <v>0</v>
      </c>
      <c r="I98" s="63">
        <f t="shared" si="7"/>
        <v>0</v>
      </c>
      <c r="J98" s="63">
        <f t="shared" si="7"/>
        <v>0</v>
      </c>
      <c r="K98" s="63">
        <f t="shared" si="7"/>
        <v>0</v>
      </c>
      <c r="L98" s="63">
        <f t="shared" si="7"/>
        <v>0</v>
      </c>
      <c r="M98" s="63">
        <f t="shared" si="7"/>
        <v>0</v>
      </c>
      <c r="N98" s="63">
        <f t="shared" si="7"/>
        <v>0</v>
      </c>
      <c r="O98" s="63">
        <f t="shared" si="7"/>
        <v>0</v>
      </c>
      <c r="P98" s="63">
        <f t="shared" si="7"/>
        <v>0</v>
      </c>
      <c r="Q98" s="63">
        <f t="shared" si="7"/>
        <v>0</v>
      </c>
      <c r="R98" s="63">
        <f t="shared" si="7"/>
        <v>0</v>
      </c>
      <c r="S98" s="14">
        <f t="shared" si="6"/>
        <v>0</v>
      </c>
    </row>
    <row r="100" spans="2:19" s="2" customFormat="1">
      <c r="B100" s="8" t="s">
        <v>222</v>
      </c>
    </row>
    <row r="101" spans="2:19" ht="68" customHeight="1">
      <c r="B101" s="158" t="s">
        <v>89</v>
      </c>
      <c r="C101" s="63" t="s">
        <v>26</v>
      </c>
      <c r="D101" s="63" t="s">
        <v>27</v>
      </c>
      <c r="E101" s="63" t="s">
        <v>28</v>
      </c>
      <c r="F101" s="63" t="s">
        <v>29</v>
      </c>
      <c r="G101" s="63" t="s">
        <v>30</v>
      </c>
      <c r="H101" s="63" t="s">
        <v>31</v>
      </c>
      <c r="I101" s="63" t="s">
        <v>32</v>
      </c>
      <c r="J101" s="63" t="s">
        <v>33</v>
      </c>
      <c r="K101" s="63" t="s">
        <v>34</v>
      </c>
      <c r="L101" s="63" t="s">
        <v>35</v>
      </c>
      <c r="M101" s="63" t="s">
        <v>235</v>
      </c>
      <c r="N101" s="63" t="s">
        <v>236</v>
      </c>
      <c r="O101" s="63" t="s">
        <v>24</v>
      </c>
      <c r="P101" s="156" t="s">
        <v>167</v>
      </c>
    </row>
    <row r="102" spans="2:19" ht="19">
      <c r="B102" s="159"/>
      <c r="C102" s="23" t="s">
        <v>237</v>
      </c>
      <c r="D102" s="23" t="s">
        <v>238</v>
      </c>
      <c r="E102" s="23" t="s">
        <v>239</v>
      </c>
      <c r="F102" s="23" t="s">
        <v>240</v>
      </c>
      <c r="G102" s="23" t="s">
        <v>241</v>
      </c>
      <c r="H102" s="23" t="s">
        <v>242</v>
      </c>
      <c r="I102" s="23" t="s">
        <v>243</v>
      </c>
      <c r="J102" s="23" t="s">
        <v>244</v>
      </c>
      <c r="K102" s="23" t="s">
        <v>245</v>
      </c>
      <c r="L102" s="23" t="s">
        <v>246</v>
      </c>
      <c r="M102" s="23" t="s">
        <v>247</v>
      </c>
      <c r="N102" s="23" t="s">
        <v>248</v>
      </c>
      <c r="O102" s="23" t="s">
        <v>249</v>
      </c>
      <c r="P102" s="157"/>
    </row>
    <row r="103" spans="2:19" hidden="1">
      <c r="B103" s="62" t="s">
        <v>88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14">
        <f>SUM(C103:O103)</f>
        <v>0</v>
      </c>
    </row>
    <row r="104" spans="2:19" hidden="1">
      <c r="B104" s="62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idden="1">
      <c r="B105" s="62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idden="1">
      <c r="B106" s="62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idden="1">
      <c r="B107" s="62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idden="1">
      <c r="B108" s="62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idden="1">
      <c r="B109" s="62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 hidden="1">
      <c r="B110" s="62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 hidden="1">
      <c r="B111" s="62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 hidden="1">
      <c r="B112" s="62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>
      <c r="B113" s="62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idden="1">
      <c r="B114" s="62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idden="1">
      <c r="B115" s="62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idden="1">
      <c r="B116" s="62" t="s">
        <v>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idden="1">
      <c r="B117" s="62" t="s">
        <v>7</v>
      </c>
      <c r="C117" s="63">
        <f>C116+C115+C114+C113+C112+C111+C110+C109+C108+C107+C106+C105+C104+C103</f>
        <v>0</v>
      </c>
      <c r="D117" s="63">
        <f t="shared" ref="D117:O117" si="9">D116+D115+D114+D113+D112+D111+D110+D109+D108+D107+D106+D105+D104+D103</f>
        <v>0</v>
      </c>
      <c r="E117" s="63">
        <f t="shared" si="9"/>
        <v>0</v>
      </c>
      <c r="F117" s="63">
        <f t="shared" si="9"/>
        <v>0</v>
      </c>
      <c r="G117" s="63">
        <f t="shared" si="9"/>
        <v>0</v>
      </c>
      <c r="H117" s="63">
        <f t="shared" si="9"/>
        <v>0</v>
      </c>
      <c r="I117" s="63">
        <f t="shared" si="9"/>
        <v>0</v>
      </c>
      <c r="J117" s="63">
        <f t="shared" si="9"/>
        <v>0</v>
      </c>
      <c r="K117" s="63">
        <f t="shared" si="9"/>
        <v>0</v>
      </c>
      <c r="L117" s="63">
        <f t="shared" si="9"/>
        <v>0</v>
      </c>
      <c r="M117" s="63">
        <f t="shared" si="9"/>
        <v>0</v>
      </c>
      <c r="N117" s="63">
        <f t="shared" si="9"/>
        <v>0</v>
      </c>
      <c r="O117" s="63">
        <f t="shared" si="9"/>
        <v>0</v>
      </c>
      <c r="P117" s="14">
        <f t="shared" si="8"/>
        <v>0</v>
      </c>
    </row>
    <row r="120" spans="2:16" s="2" customFormat="1">
      <c r="B120" s="9" t="s">
        <v>223</v>
      </c>
    </row>
    <row r="121" spans="2:16" ht="77.5" customHeight="1">
      <c r="B121" s="65" t="s">
        <v>89</v>
      </c>
      <c r="C121" s="64" t="s">
        <v>8</v>
      </c>
      <c r="D121" s="64" t="s">
        <v>9</v>
      </c>
      <c r="E121" s="63" t="s">
        <v>167</v>
      </c>
    </row>
    <row r="122" spans="2:16" hidden="1">
      <c r="B122" s="62" t="s">
        <v>88</v>
      </c>
      <c r="C122" s="62"/>
      <c r="D122" s="62"/>
      <c r="E122" s="62">
        <f>SUM(C122:D122)</f>
        <v>0</v>
      </c>
    </row>
    <row r="123" spans="2:16" hidden="1">
      <c r="B123" s="62">
        <v>1</v>
      </c>
      <c r="C123" s="62"/>
      <c r="D123" s="62"/>
      <c r="E123" s="62">
        <f t="shared" ref="E123:E136" si="10">SUM(C123:D123)</f>
        <v>0</v>
      </c>
    </row>
    <row r="124" spans="2:16" hidden="1">
      <c r="B124" s="62">
        <v>2</v>
      </c>
      <c r="C124" s="62"/>
      <c r="D124" s="62"/>
      <c r="E124" s="62">
        <f t="shared" si="10"/>
        <v>0</v>
      </c>
    </row>
    <row r="125" spans="2:16" hidden="1">
      <c r="B125" s="62">
        <v>3</v>
      </c>
      <c r="C125" s="62"/>
      <c r="D125" s="62"/>
      <c r="E125" s="62">
        <f t="shared" si="10"/>
        <v>0</v>
      </c>
    </row>
    <row r="126" spans="2:16" hidden="1">
      <c r="B126" s="62">
        <v>4</v>
      </c>
      <c r="C126" s="62"/>
      <c r="D126" s="62"/>
      <c r="E126" s="62">
        <f t="shared" si="10"/>
        <v>0</v>
      </c>
    </row>
    <row r="127" spans="2:16" hidden="1">
      <c r="B127" s="62">
        <v>5</v>
      </c>
      <c r="C127" s="62"/>
      <c r="D127" s="62"/>
      <c r="E127" s="62">
        <f t="shared" si="10"/>
        <v>0</v>
      </c>
    </row>
    <row r="128" spans="2:16" hidden="1">
      <c r="B128" s="62">
        <v>6</v>
      </c>
      <c r="C128" s="62"/>
      <c r="D128" s="62"/>
      <c r="E128" s="62">
        <f t="shared" si="10"/>
        <v>0</v>
      </c>
    </row>
    <row r="129" spans="2:14" hidden="1">
      <c r="B129" s="62">
        <v>7</v>
      </c>
      <c r="C129" s="62"/>
      <c r="D129" s="62"/>
      <c r="E129" s="62">
        <f t="shared" si="10"/>
        <v>0</v>
      </c>
    </row>
    <row r="130" spans="2:14" hidden="1">
      <c r="B130" s="62">
        <v>8</v>
      </c>
      <c r="C130" s="62"/>
      <c r="D130" s="62"/>
      <c r="E130" s="62">
        <f t="shared" si="10"/>
        <v>0</v>
      </c>
    </row>
    <row r="131" spans="2:14" hidden="1">
      <c r="B131" s="62">
        <v>9</v>
      </c>
      <c r="C131" s="62"/>
      <c r="D131" s="62"/>
      <c r="E131" s="62">
        <f t="shared" si="10"/>
        <v>0</v>
      </c>
    </row>
    <row r="132" spans="2:14">
      <c r="B132" s="62">
        <v>10</v>
      </c>
      <c r="C132" s="62"/>
      <c r="D132" s="62"/>
      <c r="E132" s="62">
        <f t="shared" si="10"/>
        <v>0</v>
      </c>
    </row>
    <row r="133" spans="2:14" hidden="1">
      <c r="B133" s="62">
        <v>11</v>
      </c>
      <c r="C133" s="62"/>
      <c r="D133" s="62"/>
      <c r="E133" s="62">
        <f t="shared" si="10"/>
        <v>0</v>
      </c>
    </row>
    <row r="134" spans="2:14" hidden="1">
      <c r="B134" s="62">
        <v>12</v>
      </c>
      <c r="C134" s="62"/>
      <c r="D134" s="62"/>
      <c r="E134" s="62">
        <f t="shared" si="10"/>
        <v>0</v>
      </c>
    </row>
    <row r="135" spans="2:14" hidden="1">
      <c r="B135" s="62" t="s">
        <v>94</v>
      </c>
      <c r="C135" s="62"/>
      <c r="D135" s="62"/>
      <c r="E135" s="62">
        <f t="shared" si="10"/>
        <v>0</v>
      </c>
    </row>
    <row r="136" spans="2:14" hidden="1">
      <c r="B136" s="62" t="s">
        <v>7</v>
      </c>
      <c r="C136" s="63">
        <f>C135+C134+C133+C132+C131+C130+C129+C128+C127+C126+C125+C124+C123+C122</f>
        <v>0</v>
      </c>
      <c r="D136" s="63">
        <f>D135+D134+D133+D132+D131+D130+D129+D128+D127+D126+D125+D124+D123+D122</f>
        <v>0</v>
      </c>
      <c r="E136" s="62">
        <f t="shared" si="10"/>
        <v>0</v>
      </c>
    </row>
    <row r="138" spans="2:14" s="2" customFormat="1">
      <c r="B138" s="8" t="s">
        <v>224</v>
      </c>
    </row>
    <row r="139" spans="2:14" s="6" customFormat="1" ht="108.5" customHeight="1">
      <c r="B139" s="158" t="s">
        <v>89</v>
      </c>
      <c r="C139" s="63" t="s">
        <v>36</v>
      </c>
      <c r="D139" s="63" t="s">
        <v>37</v>
      </c>
      <c r="E139" s="63" t="s">
        <v>38</v>
      </c>
      <c r="F139" s="63" t="s">
        <v>39</v>
      </c>
      <c r="G139" s="63" t="s">
        <v>40</v>
      </c>
      <c r="H139" s="63" t="s">
        <v>41</v>
      </c>
      <c r="I139" s="63" t="s">
        <v>42</v>
      </c>
      <c r="J139" s="63" t="s">
        <v>43</v>
      </c>
      <c r="K139" s="63" t="s">
        <v>44</v>
      </c>
      <c r="L139" s="63" t="s">
        <v>250</v>
      </c>
      <c r="M139" s="156" t="s">
        <v>167</v>
      </c>
      <c r="N139" s="7"/>
    </row>
    <row r="140" spans="2:14" s="6" customFormat="1" ht="19">
      <c r="B140" s="159"/>
      <c r="C140" s="23" t="s">
        <v>120</v>
      </c>
      <c r="D140" s="23" t="s">
        <v>121</v>
      </c>
      <c r="E140" s="23" t="s">
        <v>122</v>
      </c>
      <c r="F140" s="23" t="s">
        <v>123</v>
      </c>
      <c r="G140" s="23" t="s">
        <v>124</v>
      </c>
      <c r="H140" s="23" t="s">
        <v>125</v>
      </c>
      <c r="I140" s="23" t="s">
        <v>126</v>
      </c>
      <c r="J140" s="23" t="s">
        <v>127</v>
      </c>
      <c r="K140" s="23" t="s">
        <v>128</v>
      </c>
      <c r="L140" s="23" t="s">
        <v>129</v>
      </c>
      <c r="M140" s="157"/>
      <c r="N140" s="7"/>
    </row>
    <row r="141" spans="2:14" hidden="1">
      <c r="B141" s="62" t="s">
        <v>88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62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62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62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62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62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62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idden="1">
      <c r="B148" s="62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62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idden="1">
      <c r="B150" s="62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>
      <c r="B151" s="62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62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62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idden="1">
      <c r="B154" s="62" t="s">
        <v>94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62" t="s">
        <v>7</v>
      </c>
      <c r="C155" s="63">
        <f>C154+C153+C152+C151+C150+C149+C148+C147+C146+C145+C144+C143+C142+C141</f>
        <v>0</v>
      </c>
      <c r="D155" s="63">
        <f t="shared" ref="D155:L155" si="12">D154+D153+D152+D151+D150+D149+D148+D147+D146+D145+D144+D143+D142+D141</f>
        <v>0</v>
      </c>
      <c r="E155" s="63">
        <f t="shared" si="12"/>
        <v>0</v>
      </c>
      <c r="F155" s="63">
        <f t="shared" si="12"/>
        <v>0</v>
      </c>
      <c r="G155" s="63">
        <f t="shared" si="12"/>
        <v>0</v>
      </c>
      <c r="H155" s="63">
        <f t="shared" si="12"/>
        <v>0</v>
      </c>
      <c r="I155" s="63">
        <f t="shared" si="12"/>
        <v>0</v>
      </c>
      <c r="J155" s="63">
        <f t="shared" si="12"/>
        <v>0</v>
      </c>
      <c r="K155" s="63">
        <f t="shared" si="12"/>
        <v>0</v>
      </c>
      <c r="L155" s="63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225</v>
      </c>
      <c r="C157" s="10"/>
      <c r="D157" s="10"/>
      <c r="E157" s="10"/>
    </row>
    <row r="158" spans="2:15" ht="57" customHeight="1">
      <c r="B158" s="158" t="s">
        <v>89</v>
      </c>
      <c r="C158" s="63" t="s">
        <v>45</v>
      </c>
      <c r="D158" s="63" t="s">
        <v>46</v>
      </c>
      <c r="E158" s="63" t="s">
        <v>47</v>
      </c>
      <c r="F158" s="63" t="s">
        <v>50</v>
      </c>
      <c r="G158" s="63" t="s">
        <v>26</v>
      </c>
      <c r="H158" s="63" t="s">
        <v>51</v>
      </c>
      <c r="I158" s="63" t="s">
        <v>52</v>
      </c>
      <c r="J158" s="63" t="s">
        <v>53</v>
      </c>
      <c r="K158" s="63" t="s">
        <v>54</v>
      </c>
      <c r="L158" s="63" t="s">
        <v>251</v>
      </c>
      <c r="M158" s="63" t="s">
        <v>252</v>
      </c>
      <c r="N158" s="63" t="s">
        <v>229</v>
      </c>
      <c r="O158" s="156" t="s">
        <v>167</v>
      </c>
    </row>
    <row r="159" spans="2:15" ht="16" customHeight="1">
      <c r="B159" s="159"/>
      <c r="C159" s="23" t="s">
        <v>130</v>
      </c>
      <c r="D159" s="23" t="s">
        <v>131</v>
      </c>
      <c r="E159" s="23" t="s">
        <v>132</v>
      </c>
      <c r="F159" s="23" t="s">
        <v>133</v>
      </c>
      <c r="G159" s="23" t="s">
        <v>134</v>
      </c>
      <c r="H159" s="23" t="s">
        <v>135</v>
      </c>
      <c r="I159" s="23" t="s">
        <v>136</v>
      </c>
      <c r="J159" s="23" t="s">
        <v>137</v>
      </c>
      <c r="K159" s="23" t="s">
        <v>138</v>
      </c>
      <c r="L159" s="23" t="s">
        <v>139</v>
      </c>
      <c r="M159" s="23" t="s">
        <v>227</v>
      </c>
      <c r="N159" s="23" t="s">
        <v>253</v>
      </c>
      <c r="O159" s="157"/>
    </row>
    <row r="160" spans="2:15" hidden="1">
      <c r="B160" s="62" t="s">
        <v>88</v>
      </c>
      <c r="C160" s="63"/>
      <c r="D160" s="63"/>
      <c r="E160" s="63"/>
      <c r="F160" s="62"/>
      <c r="G160" s="62"/>
      <c r="H160" s="62"/>
      <c r="I160" s="62"/>
      <c r="J160" s="62"/>
      <c r="K160" s="62"/>
      <c r="L160" s="62"/>
      <c r="M160" s="62"/>
      <c r="N160" s="62"/>
      <c r="O160" s="62">
        <f>SUM(C160:N160)</f>
        <v>0</v>
      </c>
    </row>
    <row r="161" spans="2:15" hidden="1">
      <c r="B161" s="62">
        <v>1</v>
      </c>
      <c r="C161" s="63"/>
      <c r="D161" s="63"/>
      <c r="E161" s="63"/>
      <c r="F161" s="62"/>
      <c r="G161" s="62"/>
      <c r="H161" s="62"/>
      <c r="I161" s="62"/>
      <c r="J161" s="62"/>
      <c r="K161" s="62"/>
      <c r="L161" s="62"/>
      <c r="M161" s="62"/>
      <c r="N161" s="62"/>
      <c r="O161" s="62">
        <f t="shared" ref="O161:O174" si="13">SUM(C161:N161)</f>
        <v>0</v>
      </c>
    </row>
    <row r="162" spans="2:15" hidden="1">
      <c r="B162" s="62">
        <v>2</v>
      </c>
      <c r="C162" s="63"/>
      <c r="D162" s="63"/>
      <c r="E162" s="63"/>
      <c r="F162" s="62"/>
      <c r="G162" s="62"/>
      <c r="H162" s="62"/>
      <c r="I162" s="62"/>
      <c r="J162" s="62"/>
      <c r="K162" s="62"/>
      <c r="L162" s="62"/>
      <c r="M162" s="62"/>
      <c r="N162" s="62"/>
      <c r="O162" s="62">
        <f t="shared" si="13"/>
        <v>0</v>
      </c>
    </row>
    <row r="163" spans="2:15" hidden="1">
      <c r="B163" s="62">
        <v>3</v>
      </c>
      <c r="C163" s="63"/>
      <c r="D163" s="63"/>
      <c r="E163" s="63"/>
      <c r="F163" s="62"/>
      <c r="G163" s="62"/>
      <c r="H163" s="62"/>
      <c r="I163" s="62"/>
      <c r="J163" s="62"/>
      <c r="K163" s="62"/>
      <c r="L163" s="62"/>
      <c r="M163" s="62"/>
      <c r="N163" s="62"/>
      <c r="O163" s="62">
        <f t="shared" si="13"/>
        <v>0</v>
      </c>
    </row>
    <row r="164" spans="2:15" hidden="1">
      <c r="B164" s="62">
        <v>4</v>
      </c>
      <c r="C164" s="63"/>
      <c r="D164" s="63"/>
      <c r="E164" s="63"/>
      <c r="F164" s="62"/>
      <c r="G164" s="62"/>
      <c r="H164" s="62"/>
      <c r="I164" s="62"/>
      <c r="J164" s="62"/>
      <c r="K164" s="62"/>
      <c r="L164" s="62"/>
      <c r="M164" s="62"/>
      <c r="N164" s="62"/>
      <c r="O164" s="62">
        <f t="shared" si="13"/>
        <v>0</v>
      </c>
    </row>
    <row r="165" spans="2:15" hidden="1">
      <c r="B165" s="62">
        <v>5</v>
      </c>
      <c r="C165" s="63"/>
      <c r="D165" s="63"/>
      <c r="E165" s="63"/>
      <c r="F165" s="62"/>
      <c r="G165" s="62"/>
      <c r="H165" s="62"/>
      <c r="I165" s="62"/>
      <c r="J165" s="62"/>
      <c r="K165" s="62"/>
      <c r="L165" s="62"/>
      <c r="M165" s="62"/>
      <c r="N165" s="62"/>
      <c r="O165" s="62">
        <f t="shared" si="13"/>
        <v>0</v>
      </c>
    </row>
    <row r="166" spans="2:15" hidden="1">
      <c r="B166" s="62">
        <v>6</v>
      </c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>
        <f t="shared" si="13"/>
        <v>0</v>
      </c>
    </row>
    <row r="167" spans="2:15" hidden="1">
      <c r="B167" s="62">
        <v>7</v>
      </c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>
        <f t="shared" si="13"/>
        <v>0</v>
      </c>
    </row>
    <row r="168" spans="2:15" hidden="1">
      <c r="B168" s="62">
        <v>8</v>
      </c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>
        <f t="shared" si="13"/>
        <v>0</v>
      </c>
    </row>
    <row r="169" spans="2:15" hidden="1">
      <c r="B169" s="62">
        <v>9</v>
      </c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>
        <f t="shared" si="13"/>
        <v>0</v>
      </c>
    </row>
    <row r="170" spans="2:15">
      <c r="B170" s="62">
        <v>10</v>
      </c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>
        <f t="shared" si="13"/>
        <v>0</v>
      </c>
    </row>
    <row r="171" spans="2:15" hidden="1">
      <c r="B171" s="62">
        <v>11</v>
      </c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>
        <f t="shared" si="13"/>
        <v>0</v>
      </c>
    </row>
    <row r="172" spans="2:15" hidden="1">
      <c r="B172" s="62">
        <v>12</v>
      </c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>
        <f t="shared" si="13"/>
        <v>0</v>
      </c>
    </row>
    <row r="173" spans="2:15" hidden="1">
      <c r="B173" s="62" t="s">
        <v>94</v>
      </c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>
        <f t="shared" si="13"/>
        <v>0</v>
      </c>
    </row>
    <row r="174" spans="2:15" hidden="1">
      <c r="B174" s="62" t="s">
        <v>7</v>
      </c>
      <c r="C174" s="63">
        <f>SUM(C160:C173)</f>
        <v>0</v>
      </c>
      <c r="D174" s="63">
        <f t="shared" ref="D174:N174" si="14">SUM(D160:D173)</f>
        <v>0</v>
      </c>
      <c r="E174" s="63">
        <f t="shared" si="14"/>
        <v>0</v>
      </c>
      <c r="F174" s="63">
        <f t="shared" si="14"/>
        <v>0</v>
      </c>
      <c r="G174" s="63">
        <f t="shared" si="14"/>
        <v>0</v>
      </c>
      <c r="H174" s="63">
        <f t="shared" si="14"/>
        <v>0</v>
      </c>
      <c r="I174" s="63">
        <f t="shared" si="14"/>
        <v>0</v>
      </c>
      <c r="J174" s="63">
        <f t="shared" si="14"/>
        <v>0</v>
      </c>
      <c r="K174" s="63">
        <f t="shared" si="14"/>
        <v>0</v>
      </c>
      <c r="L174" s="63">
        <f t="shared" si="14"/>
        <v>0</v>
      </c>
      <c r="M174" s="63">
        <f t="shared" si="14"/>
        <v>0</v>
      </c>
      <c r="N174" s="63">
        <f t="shared" si="14"/>
        <v>0</v>
      </c>
      <c r="O174" s="62">
        <f t="shared" si="13"/>
        <v>0</v>
      </c>
    </row>
    <row r="176" spans="2:15" s="2" customFormat="1" ht="14.5" customHeight="1">
      <c r="B176" s="33" t="s">
        <v>226</v>
      </c>
      <c r="C176" s="8"/>
      <c r="D176" s="8"/>
      <c r="E176" s="8"/>
      <c r="F176" s="8"/>
      <c r="G176" s="8"/>
      <c r="H176" s="8"/>
    </row>
    <row r="177" spans="2:36" ht="240.5" customHeight="1">
      <c r="B177" s="158" t="s">
        <v>89</v>
      </c>
      <c r="C177" s="63" t="s">
        <v>57</v>
      </c>
      <c r="D177" s="63" t="s">
        <v>254</v>
      </c>
      <c r="E177" s="63" t="s">
        <v>58</v>
      </c>
      <c r="F177" s="63" t="s">
        <v>59</v>
      </c>
      <c r="G177" s="63" t="s">
        <v>61</v>
      </c>
      <c r="H177" s="63" t="s">
        <v>62</v>
      </c>
      <c r="I177" s="63" t="s">
        <v>66</v>
      </c>
      <c r="J177" s="63" t="s">
        <v>67</v>
      </c>
      <c r="K177" s="63" t="s">
        <v>68</v>
      </c>
      <c r="L177" s="63" t="s">
        <v>69</v>
      </c>
      <c r="M177" s="63" t="s">
        <v>70</v>
      </c>
      <c r="N177" s="63" t="s">
        <v>71</v>
      </c>
      <c r="O177" s="63" t="s">
        <v>72</v>
      </c>
      <c r="P177" s="63" t="s">
        <v>73</v>
      </c>
      <c r="Q177" s="63" t="s">
        <v>74</v>
      </c>
      <c r="R177" s="63" t="s">
        <v>255</v>
      </c>
      <c r="S177" s="63" t="s">
        <v>256</v>
      </c>
      <c r="T177" s="63" t="s">
        <v>257</v>
      </c>
      <c r="U177" s="63" t="s">
        <v>75</v>
      </c>
      <c r="V177" s="63" t="s">
        <v>76</v>
      </c>
      <c r="W177" s="63" t="s">
        <v>77</v>
      </c>
      <c r="X177" s="63" t="s">
        <v>258</v>
      </c>
      <c r="Y177" s="63" t="s">
        <v>78</v>
      </c>
      <c r="Z177" s="63" t="s">
        <v>80</v>
      </c>
      <c r="AA177" s="63" t="s">
        <v>83</v>
      </c>
      <c r="AB177" s="63" t="s">
        <v>84</v>
      </c>
      <c r="AC177" s="63" t="s">
        <v>79</v>
      </c>
      <c r="AD177" s="63" t="s">
        <v>81</v>
      </c>
      <c r="AE177" s="63" t="s">
        <v>259</v>
      </c>
      <c r="AF177" s="63" t="s">
        <v>82</v>
      </c>
      <c r="AG177" s="63" t="s">
        <v>85</v>
      </c>
      <c r="AH177" s="63" t="s">
        <v>260</v>
      </c>
      <c r="AI177" s="63" t="s">
        <v>261</v>
      </c>
      <c r="AJ177" s="156" t="s">
        <v>167</v>
      </c>
    </row>
    <row r="178" spans="2:36" ht="16.5" customHeight="1">
      <c r="B178" s="159"/>
      <c r="C178" s="23" t="s">
        <v>262</v>
      </c>
      <c r="D178" s="23" t="s">
        <v>263</v>
      </c>
      <c r="E178" s="23" t="s">
        <v>264</v>
      </c>
      <c r="F178" s="23" t="s">
        <v>265</v>
      </c>
      <c r="G178" s="23" t="s">
        <v>266</v>
      </c>
      <c r="H178" s="23" t="s">
        <v>267</v>
      </c>
      <c r="I178" s="23" t="s">
        <v>268</v>
      </c>
      <c r="J178" s="23" t="s">
        <v>269</v>
      </c>
      <c r="K178" s="23" t="s">
        <v>270</v>
      </c>
      <c r="L178" s="23" t="s">
        <v>271</v>
      </c>
      <c r="M178" s="23" t="s">
        <v>272</v>
      </c>
      <c r="N178" s="23" t="s">
        <v>273</v>
      </c>
      <c r="O178" s="23" t="s">
        <v>274</v>
      </c>
      <c r="P178" s="23" t="s">
        <v>275</v>
      </c>
      <c r="Q178" s="23" t="s">
        <v>276</v>
      </c>
      <c r="R178" s="23" t="s">
        <v>277</v>
      </c>
      <c r="S178" s="23" t="s">
        <v>278</v>
      </c>
      <c r="T178" s="23" t="s">
        <v>279</v>
      </c>
      <c r="U178" s="23" t="s">
        <v>280</v>
      </c>
      <c r="V178" s="23" t="s">
        <v>281</v>
      </c>
      <c r="W178" s="23" t="s">
        <v>282</v>
      </c>
      <c r="X178" s="23" t="s">
        <v>283</v>
      </c>
      <c r="Y178" s="23" t="s">
        <v>284</v>
      </c>
      <c r="Z178" s="23" t="s">
        <v>285</v>
      </c>
      <c r="AA178" s="23" t="s">
        <v>286</v>
      </c>
      <c r="AB178" s="23" t="s">
        <v>287</v>
      </c>
      <c r="AC178" s="23" t="s">
        <v>288</v>
      </c>
      <c r="AD178" s="23" t="s">
        <v>289</v>
      </c>
      <c r="AE178" s="23" t="s">
        <v>290</v>
      </c>
      <c r="AF178" s="23" t="s">
        <v>291</v>
      </c>
      <c r="AG178" s="23" t="s">
        <v>292</v>
      </c>
      <c r="AH178" s="23" t="s">
        <v>293</v>
      </c>
      <c r="AI178" s="23" t="s">
        <v>294</v>
      </c>
      <c r="AJ178" s="157"/>
    </row>
    <row r="179" spans="2:36" hidden="1">
      <c r="B179" s="62" t="s">
        <v>88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idden="1">
      <c r="B180" s="62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idden="1">
      <c r="B181" s="62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62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62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62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62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idden="1">
      <c r="B186" s="62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62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idden="1">
      <c r="B188" s="62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>
      <c r="B189" s="62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62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62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62" t="s">
        <v>94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62" t="s">
        <v>7</v>
      </c>
      <c r="C193" s="63">
        <f>C192+C191+C190+C189+C188+C187+C186+C185+C184+C183+C182+C181+C180+C179</f>
        <v>0</v>
      </c>
      <c r="D193" s="63">
        <f t="shared" ref="D193:AI193" si="16">D192+D191+D190+D189+D188+D187+D186+D185+D184+D183+D182+D181+D180+D179</f>
        <v>0</v>
      </c>
      <c r="E193" s="63">
        <f t="shared" si="16"/>
        <v>0</v>
      </c>
      <c r="F193" s="63">
        <f t="shared" si="16"/>
        <v>0</v>
      </c>
      <c r="G193" s="63">
        <f t="shared" si="16"/>
        <v>0</v>
      </c>
      <c r="H193" s="63">
        <f t="shared" si="16"/>
        <v>0</v>
      </c>
      <c r="I193" s="63">
        <f t="shared" si="16"/>
        <v>0</v>
      </c>
      <c r="J193" s="63">
        <f t="shared" si="16"/>
        <v>0</v>
      </c>
      <c r="K193" s="63">
        <f t="shared" si="16"/>
        <v>0</v>
      </c>
      <c r="L193" s="63">
        <f t="shared" si="16"/>
        <v>0</v>
      </c>
      <c r="M193" s="63">
        <f t="shared" si="16"/>
        <v>0</v>
      </c>
      <c r="N193" s="63">
        <f t="shared" si="16"/>
        <v>0</v>
      </c>
      <c r="O193" s="63">
        <f t="shared" si="16"/>
        <v>0</v>
      </c>
      <c r="P193" s="63">
        <f t="shared" si="16"/>
        <v>0</v>
      </c>
      <c r="Q193" s="63">
        <f t="shared" si="16"/>
        <v>0</v>
      </c>
      <c r="R193" s="63">
        <f t="shared" si="16"/>
        <v>0</v>
      </c>
      <c r="S193" s="63">
        <f t="shared" si="16"/>
        <v>0</v>
      </c>
      <c r="T193" s="63">
        <f t="shared" si="16"/>
        <v>0</v>
      </c>
      <c r="U193" s="63">
        <f t="shared" si="16"/>
        <v>0</v>
      </c>
      <c r="V193" s="63">
        <f t="shared" si="16"/>
        <v>0</v>
      </c>
      <c r="W193" s="63">
        <f t="shared" si="16"/>
        <v>0</v>
      </c>
      <c r="X193" s="63">
        <f t="shared" si="16"/>
        <v>0</v>
      </c>
      <c r="Y193" s="63">
        <f t="shared" si="16"/>
        <v>0</v>
      </c>
      <c r="Z193" s="63">
        <f t="shared" si="16"/>
        <v>0</v>
      </c>
      <c r="AA193" s="63">
        <f t="shared" si="16"/>
        <v>0</v>
      </c>
      <c r="AB193" s="63">
        <f t="shared" si="16"/>
        <v>0</v>
      </c>
      <c r="AC193" s="63">
        <f t="shared" si="16"/>
        <v>0</v>
      </c>
      <c r="AD193" s="63">
        <f t="shared" si="16"/>
        <v>0</v>
      </c>
      <c r="AE193" s="63">
        <f t="shared" si="16"/>
        <v>0</v>
      </c>
      <c r="AF193" s="63">
        <f t="shared" si="16"/>
        <v>0</v>
      </c>
      <c r="AG193" s="63">
        <f t="shared" si="16"/>
        <v>0</v>
      </c>
      <c r="AH193" s="63">
        <f t="shared" si="16"/>
        <v>0</v>
      </c>
      <c r="AI193" s="63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64" t="s">
        <v>89</v>
      </c>
      <c r="C197" s="64" t="s">
        <v>8</v>
      </c>
      <c r="D197" s="64" t="s">
        <v>9</v>
      </c>
      <c r="E197" s="63" t="s">
        <v>167</v>
      </c>
    </row>
    <row r="198" spans="2:36" hidden="1">
      <c r="B198" s="62" t="s">
        <v>88</v>
      </c>
      <c r="C198" s="14"/>
      <c r="D198" s="14"/>
      <c r="E198" s="18">
        <f>SUM(C198:D198)</f>
        <v>0</v>
      </c>
    </row>
    <row r="199" spans="2:36" hidden="1">
      <c r="B199" s="62">
        <v>1</v>
      </c>
      <c r="C199" s="14"/>
      <c r="D199" s="14"/>
      <c r="E199" s="18">
        <f t="shared" ref="E199:E212" si="17">SUM(C199:D199)</f>
        <v>0</v>
      </c>
    </row>
    <row r="200" spans="2:36" hidden="1">
      <c r="B200" s="62">
        <v>2</v>
      </c>
      <c r="C200" s="14"/>
      <c r="D200" s="14"/>
      <c r="E200" s="18">
        <f t="shared" si="17"/>
        <v>0</v>
      </c>
    </row>
    <row r="201" spans="2:36" hidden="1">
      <c r="B201" s="62">
        <v>3</v>
      </c>
      <c r="C201" s="14"/>
      <c r="D201" s="14"/>
      <c r="E201" s="18">
        <f t="shared" si="17"/>
        <v>0</v>
      </c>
    </row>
    <row r="202" spans="2:36" hidden="1">
      <c r="B202" s="62">
        <v>4</v>
      </c>
      <c r="C202" s="14"/>
      <c r="D202" s="14"/>
      <c r="E202" s="18">
        <f t="shared" si="17"/>
        <v>0</v>
      </c>
    </row>
    <row r="203" spans="2:36" hidden="1">
      <c r="B203" s="62">
        <v>5</v>
      </c>
      <c r="C203" s="14"/>
      <c r="D203" s="14"/>
      <c r="E203" s="18">
        <f t="shared" si="17"/>
        <v>0</v>
      </c>
    </row>
    <row r="204" spans="2:36" hidden="1">
      <c r="B204" s="62">
        <v>6</v>
      </c>
      <c r="C204" s="14"/>
      <c r="D204" s="14"/>
      <c r="E204" s="18">
        <f t="shared" si="17"/>
        <v>0</v>
      </c>
    </row>
    <row r="205" spans="2:36" hidden="1">
      <c r="B205" s="62">
        <v>7</v>
      </c>
      <c r="C205" s="14"/>
      <c r="D205" s="14"/>
      <c r="E205" s="18">
        <f t="shared" si="17"/>
        <v>0</v>
      </c>
    </row>
    <row r="206" spans="2:36" hidden="1">
      <c r="B206" s="62">
        <v>8</v>
      </c>
      <c r="C206" s="14"/>
      <c r="D206" s="14"/>
      <c r="E206" s="18">
        <f t="shared" si="17"/>
        <v>0</v>
      </c>
    </row>
    <row r="207" spans="2:36" hidden="1">
      <c r="B207" s="62">
        <v>9</v>
      </c>
      <c r="C207" s="14"/>
      <c r="D207" s="14"/>
      <c r="E207" s="18">
        <f t="shared" si="17"/>
        <v>0</v>
      </c>
    </row>
    <row r="208" spans="2:36">
      <c r="B208" s="62">
        <v>10</v>
      </c>
      <c r="C208" s="14"/>
      <c r="D208" s="14"/>
      <c r="E208" s="18">
        <f t="shared" si="17"/>
        <v>0</v>
      </c>
    </row>
    <row r="209" spans="2:10" hidden="1">
      <c r="B209" s="62">
        <v>11</v>
      </c>
      <c r="C209" s="14"/>
      <c r="D209" s="14"/>
      <c r="E209" s="18">
        <f t="shared" si="17"/>
        <v>0</v>
      </c>
    </row>
    <row r="210" spans="2:10" hidden="1">
      <c r="B210" s="62">
        <v>12</v>
      </c>
      <c r="C210" s="14"/>
      <c r="D210" s="14"/>
      <c r="E210" s="18">
        <f t="shared" si="17"/>
        <v>0</v>
      </c>
    </row>
    <row r="211" spans="2:10" hidden="1">
      <c r="B211" s="62" t="s">
        <v>94</v>
      </c>
      <c r="C211" s="14"/>
      <c r="D211" s="14"/>
      <c r="E211" s="18">
        <f t="shared" si="17"/>
        <v>0</v>
      </c>
    </row>
    <row r="212" spans="2:10" hidden="1">
      <c r="B212" s="62" t="s">
        <v>7</v>
      </c>
      <c r="C212" s="63">
        <f>C211+C210+C209+C208+C207+C206+C205+C204+C203+C202+C201+C200+C199+C198</f>
        <v>0</v>
      </c>
      <c r="D212" s="63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228</v>
      </c>
    </row>
    <row r="215" spans="2:10" ht="85">
      <c r="B215" s="158" t="s">
        <v>89</v>
      </c>
      <c r="C215" s="17" t="s">
        <v>55</v>
      </c>
      <c r="D215" s="17" t="s">
        <v>56</v>
      </c>
      <c r="E215" s="63" t="s">
        <v>60</v>
      </c>
      <c r="F215" s="63" t="s">
        <v>64</v>
      </c>
      <c r="G215" s="63" t="s">
        <v>63</v>
      </c>
      <c r="H215" s="63" t="s">
        <v>65</v>
      </c>
      <c r="I215" s="63" t="s">
        <v>87</v>
      </c>
      <c r="J215" s="156" t="s">
        <v>167</v>
      </c>
    </row>
    <row r="216" spans="2:10" ht="19">
      <c r="B216" s="159"/>
      <c r="C216" s="23" t="s">
        <v>140</v>
      </c>
      <c r="D216" s="23" t="s">
        <v>141</v>
      </c>
      <c r="E216" s="23" t="s">
        <v>142</v>
      </c>
      <c r="F216" s="23" t="s">
        <v>143</v>
      </c>
      <c r="G216" s="23" t="s">
        <v>144</v>
      </c>
      <c r="H216" s="23" t="s">
        <v>145</v>
      </c>
      <c r="I216" s="23" t="s">
        <v>146</v>
      </c>
      <c r="J216" s="157"/>
    </row>
    <row r="217" spans="2:10" hidden="1">
      <c r="B217" s="62" t="s">
        <v>88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idden="1">
      <c r="B218" s="62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idden="1">
      <c r="B219" s="62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62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62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62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62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idden="1">
      <c r="B224" s="62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62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idden="1">
      <c r="B226" s="62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>
      <c r="B227" s="62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62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62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62" t="s">
        <v>94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62" t="s">
        <v>7</v>
      </c>
      <c r="C231" s="63">
        <f>C230+C229+C228+C227+C226+C225+C224+C223+C222+C221+C220+C219+C218+C217</f>
        <v>0</v>
      </c>
      <c r="D231" s="63">
        <f t="shared" ref="D231:I231" si="19">D230+D229+D228+D227+D226+D225+D224+D223+D222+D221+D220+D219+D218+D217</f>
        <v>0</v>
      </c>
      <c r="E231" s="63">
        <f t="shared" si="19"/>
        <v>0</v>
      </c>
      <c r="F231" s="63">
        <f t="shared" si="19"/>
        <v>0</v>
      </c>
      <c r="G231" s="63">
        <f t="shared" si="19"/>
        <v>0</v>
      </c>
      <c r="H231" s="63">
        <f t="shared" si="19"/>
        <v>0</v>
      </c>
      <c r="I231" s="63">
        <f t="shared" si="19"/>
        <v>0</v>
      </c>
      <c r="J231" s="18">
        <f t="shared" si="18"/>
        <v>0</v>
      </c>
    </row>
    <row r="233" spans="2:10">
      <c r="B233" s="140" t="s">
        <v>175</v>
      </c>
      <c r="C233" s="140"/>
      <c r="D233" s="32" t="s">
        <v>176</v>
      </c>
    </row>
    <row r="234" spans="2:10">
      <c r="B234" s="21" t="str">
        <f>IF(D233="","",IF(D233="English",'File Directory'!B53,IF(D233="Filipino",'File Directory'!B78,'File Directory'!B103)))</f>
        <v xml:space="preserve">Instruction: </v>
      </c>
      <c r="D234" s="13"/>
    </row>
    <row r="235" spans="2:10">
      <c r="B235" s="13"/>
      <c r="C235" s="22" t="str">
        <f>IF($D$233="","",IF($D$233="English",'File Directory'!C54,IF($D$233="Filipino",'File Directory'!C79,'File Directory'!C104)))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Directory'!C55,IF($D$233="Filipino",'File Directory'!C80,'File Directory'!C105)))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Directory'!C56,IF($D$233="Filipino",'File Directory'!C81,'File Directory'!C106)))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Directory'!C58,IF($D$233="Filipino",'File Directory'!C83,'File Directory'!C108)))</f>
        <v>*For Prospective Adviser</v>
      </c>
    </row>
    <row r="240" spans="2:10">
      <c r="C240" s="22" t="str">
        <f>IF($D$233="","",IF($D$233="English",'File Directory'!C59,IF($D$233="Filipino",'File Directory'!C84,'File Directory'!C109)))</f>
        <v>1. Review all MLESF for Accuracy/completeness</v>
      </c>
    </row>
    <row r="241" spans="3:3">
      <c r="C241" s="22" t="str">
        <f>IF($D$233="","",IF($D$233="English",'File Directory'!C60,IF($D$233="Filipino",'File Directory'!C85,'File Directory'!C110)))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Directory'!C61,IF($D$233="Filipino",'File Directory'!C86,'File Directory'!C111)))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Directory'!C63,IF($D$233="Filipino",'File Directory'!C88,'File Directory'!C113)))</f>
        <v>For Grade Level Enrollment Chair (if any)</v>
      </c>
    </row>
    <row r="245" spans="3:3">
      <c r="C245" s="22" t="str">
        <f>IF($D$233="","",IF($D$233="English",'File Directory'!C64,IF($D$233="Filipino",'File Directory'!C89,'File Directory'!C114)))</f>
        <v>1. Review all Summary Matrix submitted by advisers, check for accuracy/completeness</v>
      </c>
    </row>
    <row r="246" spans="3:3">
      <c r="C246" s="22" t="str">
        <f>IF($D$233="","",IF($D$233="English",'File Directory'!C65,IF($D$233="Filipino",'File Directory'!C90,'File Directory'!C115)))</f>
        <v xml:space="preserve">2. Prepare a Summary Matrix with totality for all items/questions of all sections </v>
      </c>
    </row>
    <row r="247" spans="3:3">
      <c r="C247" s="22" t="str">
        <f>IF($D$233="","",IF($D$233="English",'File Directory'!C66,IF($D$233="Filipino",'File Directory'!C91,'File Directory'!C116)))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Directory'!C68,IF($D$233="Filipino",'File Directory'!C93,'File Directory'!C118)))</f>
        <v>For School Enrollment Focal Person (SEFP)</v>
      </c>
    </row>
    <row r="250" spans="3:3">
      <c r="C250" s="22" t="str">
        <f>IF($D$233="","",IF($D$233="English",'File Directory'!C69,IF($D$233="Filipino",'File Directory'!C94,'File Directory'!C119)))</f>
        <v>1. Review all Grade Level Summary Matrix submitted by GLEC, check for accuracy/completeness</v>
      </c>
    </row>
    <row r="251" spans="3:3">
      <c r="C251" s="22" t="str">
        <f>IF($D$233="","",IF($D$233="English",'File Directory'!C70,IF($D$233="Filipino",'File Directory'!C95,'File Directory'!C120)))</f>
        <v>2. Prepare a Summary Matrix with totality for all items/questions of all Grade Levels</v>
      </c>
    </row>
    <row r="252" spans="3:3">
      <c r="C252" s="22" t="str">
        <f>IF($D$233="","",IF($D$233="English",'File Directory'!C71,IF($D$233="Filipino",'File Directory'!C96,'File Directory'!C121)))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Directory'!C73,IF($D$233="Filipino",'File Directory'!C98,'File Directory'!C123)))</f>
        <v>For LIS System Administrator</v>
      </c>
    </row>
    <row r="255" spans="3:3">
      <c r="C255" s="22" t="str">
        <f>IF($D$233="","",IF($D$233="English",'File Directory'!C74,IF($D$233="Filipino",'File Directory'!C99,'File Directory'!C124)))</f>
        <v>1. Review the School Level Summary Matrix  validate the correctness of enrollment count vis-a-vis the number of respondents</v>
      </c>
    </row>
    <row r="256" spans="3:3">
      <c r="C256" s="22" t="str">
        <f>IF($D$233="","",IF($D$233="English",'File Directory'!C75,IF($D$233="Filipino",'File Directory'!C100,'File Directory'!C125)))</f>
        <v>2. Login to LIS and click the QC Folder available in the Dashboard</v>
      </c>
    </row>
    <row r="257" spans="3:3">
      <c r="C257" s="22" t="str">
        <f>IF($D$233="","",IF($D$233="English",'File Directory'!C76,IF($D$233="Filipino",'File Directory'!C101,'File Directory'!C126)))</f>
        <v>3. Input total count for each table as appeared in the Summary Matrix.  May use the assigned code as appopriate for easy reference.</v>
      </c>
    </row>
  </sheetData>
  <mergeCells count="20">
    <mergeCell ref="D3:F3"/>
    <mergeCell ref="B4:C4"/>
    <mergeCell ref="G4:H4"/>
    <mergeCell ref="B5:C5"/>
    <mergeCell ref="E5:I5"/>
    <mergeCell ref="AJ177:AJ178"/>
    <mergeCell ref="B27:B28"/>
    <mergeCell ref="J27:J28"/>
    <mergeCell ref="B82:B83"/>
    <mergeCell ref="S82:S83"/>
    <mergeCell ref="B101:B102"/>
    <mergeCell ref="P101:P102"/>
    <mergeCell ref="O158:O159"/>
    <mergeCell ref="B215:B216"/>
    <mergeCell ref="J215:J216"/>
    <mergeCell ref="B233:C233"/>
    <mergeCell ref="B139:B140"/>
    <mergeCell ref="M139:M140"/>
    <mergeCell ref="B158:B159"/>
    <mergeCell ref="B177:B178"/>
  </mergeCells>
  <dataValidations count="1">
    <dataValidation type="list" allowBlank="1" showInputMessage="1" showErrorMessage="1" sqref="D233" xr:uid="{0C83ABFE-80F8-8546-900A-D9C33A256B3E}">
      <formula1>"English,Filipino,Cebuano"</formula1>
    </dataValidation>
  </dataValidations>
  <hyperlinks>
    <hyperlink ref="K1" location="'File Directory'!A1" tooltip="Go Back to File Directory" display="Return to File Directory" xr:uid="{EAE1B4E6-962C-A048-8881-99EA30A927F4}"/>
    <hyperlink ref="J1" location="'Summary Matrix MLESF (SEFP)'!A1" tooltip="View Summary Matrix MLESF (SEFP)" display="Return to Summary Matrix MLESF (SEFP)" xr:uid="{422E54AC-797C-634A-9696-90B9FEFCF3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034F3-CA0B-BE46-A026-C65D88A904A4}">
  <sheetPr>
    <tabColor rgb="FFC00000"/>
  </sheetPr>
  <dimension ref="K1:X98"/>
  <sheetViews>
    <sheetView showGridLines="0" topLeftCell="C51" workbookViewId="0">
      <selection activeCell="M69" sqref="M69"/>
    </sheetView>
  </sheetViews>
  <sheetFormatPr baseColWidth="10" defaultColWidth="10.83203125" defaultRowHeight="15" zeroHeight="1"/>
  <cols>
    <col min="1" max="12" width="10.83203125" style="35" customWidth="1"/>
    <col min="13" max="16384" width="10.83203125" style="35"/>
  </cols>
  <sheetData>
    <row r="1" spans="11:15" s="120" customFormat="1">
      <c r="K1" s="139" t="s">
        <v>233</v>
      </c>
      <c r="L1" s="139"/>
    </row>
    <row r="2" spans="11:15" s="120" customFormat="1">
      <c r="K2" s="139"/>
      <c r="L2" s="139"/>
    </row>
    <row r="3" spans="11:15" s="120" customFormat="1">
      <c r="K3" s="139"/>
      <c r="L3" s="139"/>
    </row>
    <row r="4" spans="11:15" s="120" customFormat="1">
      <c r="K4" s="139"/>
      <c r="L4" s="139"/>
    </row>
    <row r="5" spans="11:15"/>
    <row r="6" spans="11:15" ht="16">
      <c r="M6" s="140" t="s">
        <v>175</v>
      </c>
      <c r="N6" s="140"/>
      <c r="O6" s="129" t="s">
        <v>176</v>
      </c>
    </row>
    <row r="7" spans="11:15" ht="16">
      <c r="M7" s="52" t="str">
        <f>IF($O$6="","",IF($O$6="English",'File Directory'!B53,IF($O$6="Filipino",'File Directory'!B85,'File Directory'!B117)))</f>
        <v xml:space="preserve">Instruction: </v>
      </c>
      <c r="N7" s="53"/>
      <c r="O7" s="54"/>
    </row>
    <row r="8" spans="11:15" ht="16">
      <c r="M8" s="54"/>
      <c r="N8" s="55" t="str">
        <f>IF($O$6="","",IF($O$6="English",'File Directory'!C54,IF($O$6="Filipino",'File Directory'!C86,'File Directory'!C118)))</f>
        <v>1. Only 1 answer is required, just select one (1) applicable  combination if more than 1 condition is appropriate.</v>
      </c>
      <c r="O8" s="53"/>
    </row>
    <row r="9" spans="11:15" ht="16">
      <c r="M9" s="54"/>
      <c r="N9" s="55" t="str">
        <f>IF($O$6="","",IF($O$6="English",'File Directory'!C55,IF($O$6="Filipino",'File Directory'!C87,'File Directory'!C119)))</f>
        <v>2. The total column must be equal with the number of respondents per grade level (validation apply).</v>
      </c>
      <c r="O9" s="85"/>
    </row>
    <row r="10" spans="11:15" ht="16">
      <c r="M10" s="54"/>
      <c r="N10" s="55" t="str">
        <f>IF($O$6="","",IF($O$6="English",'File Directory'!C56,IF($O$6="Filipino",'File Directory'!C88,'File Directory'!C120)))</f>
        <v>3. Total column per grade level must not exceed to 5000.</v>
      </c>
      <c r="O10" s="85"/>
    </row>
    <row r="11" spans="11:15" ht="16">
      <c r="M11" s="53"/>
      <c r="N11" s="55"/>
      <c r="O11" s="53"/>
    </row>
    <row r="12" spans="11:15" ht="16">
      <c r="M12" s="53"/>
      <c r="N12" s="52" t="str">
        <f>IF($O$6="","",IF($O$6="English",'File Directory'!C58,IF($O$6="Filipino",'File Directory'!C90,'File Directory'!C122)))</f>
        <v>*For Prospective Adviser</v>
      </c>
      <c r="O12" s="53"/>
    </row>
    <row r="13" spans="11:15" ht="16">
      <c r="M13" s="53"/>
      <c r="N13" s="55" t="str">
        <f>IF($O$6="","",IF($O$6="English",'File Directory'!C59,IF($O$6="Filipino",'File Directory'!C91,'File Directory'!C123)))</f>
        <v>1. Review all MLESF for Accuracy/completeness</v>
      </c>
      <c r="O13" s="53"/>
    </row>
    <row r="14" spans="11:15" ht="16">
      <c r="M14" s="53"/>
      <c r="N14" s="55" t="str">
        <f>IF($O$6="","",IF($O$6="English",'File Directory'!C60,IF($O$6="Filipino",'File Directory'!C92,'File Directory'!C124)))</f>
        <v>2. For question with posisble multiple answers, select applicable combination as listed/grouped in this form</v>
      </c>
      <c r="O14" s="53"/>
    </row>
    <row r="15" spans="11:15" ht="16">
      <c r="M15" s="53"/>
      <c r="N15" s="55" t="str">
        <f>IF($O$6="","",IF($O$6="English",'File Directory'!C61,IF($O$6="Filipino",'File Directory'!C93,'File Directory'!C125)))</f>
        <v>3. Submit to Grade Level Enrollment Chair (GLEC) if any or to School Enrollment Focal Person (SEFP).</v>
      </c>
      <c r="O15" s="53"/>
    </row>
    <row r="16" spans="11:15" ht="16">
      <c r="M16" s="53"/>
      <c r="N16" s="55"/>
      <c r="O16" s="53"/>
    </row>
    <row r="17" spans="13:24" ht="16">
      <c r="M17" s="53"/>
      <c r="N17" s="52" t="str">
        <f>IF($O$6="","",IF($O$6="English",'File Directory'!C63,IF($O$6="Filipino",'File Directory'!C95,'File Directory'!C127)))</f>
        <v>For Grade Level Enrollment Chair (if any)</v>
      </c>
      <c r="O17" s="53"/>
    </row>
    <row r="18" spans="13:24" ht="16">
      <c r="M18" s="53"/>
      <c r="N18" s="55" t="str">
        <f>IF($O$6="","",IF($O$6="English",'File Directory'!C64,IF($O$6="Filipino",'File Directory'!C96,'File Directory'!C128)))</f>
        <v>1. Review all Summary Matrix submitted by advisers, check for accuracy/completeness</v>
      </c>
      <c r="O18" s="53"/>
    </row>
    <row r="19" spans="13:24" ht="16">
      <c r="M19" s="53"/>
      <c r="N19" s="55" t="str">
        <f>IF($O$6="","",IF($O$6="English",'File Directory'!C65,IF($O$6="Filipino",'File Directory'!C97,'File Directory'!C129)))</f>
        <v xml:space="preserve">2. Prepare a Summary Matrix with totality for all items/questions of all sections </v>
      </c>
      <c r="O19" s="53"/>
    </row>
    <row r="20" spans="13:24" ht="16">
      <c r="M20" s="53"/>
      <c r="N20" s="55" t="str">
        <f>IF($O$6="","",IF($O$6="English",'File Directory'!C66,IF($O$6="Filipino",'File Directory'!C98,'File Directory'!C130)))</f>
        <v>3. Submit the Accomplished Summary Matrix (Grade level) to School Enrollment Focal Person (SEFP)</v>
      </c>
      <c r="O20" s="53"/>
    </row>
    <row r="21" spans="13:24" ht="16">
      <c r="M21" s="53"/>
      <c r="N21" s="52"/>
      <c r="O21" s="53"/>
    </row>
    <row r="22" spans="13:24" ht="16">
      <c r="M22" s="53"/>
      <c r="N22" s="52" t="str">
        <f>IF($O$6="","",IF($O$6="English",'File Directory'!C68,IF($O$6="Filipino",'File Directory'!C100,'File Directory'!C132)))</f>
        <v>For School Enrollment Focal Person (SEFP)</v>
      </c>
      <c r="O22" s="53"/>
    </row>
    <row r="23" spans="13:24" ht="16">
      <c r="M23" s="53"/>
      <c r="N23" s="55" t="str">
        <f>IF($O$6="","",IF($O$6="English",'File Directory'!C69,IF($O$6="Filipino",'File Directory'!C101,'File Directory'!C133)))</f>
        <v>1. Review all Grade Level Summary Matrix submitted by GLEC, check for accuracy/completeness</v>
      </c>
      <c r="O23" s="53"/>
    </row>
    <row r="24" spans="13:24" ht="16">
      <c r="M24" s="53"/>
      <c r="N24" s="55" t="str">
        <f>IF($O$6="","",IF($O$6="English",'File Directory'!C70,IF($O$6="Filipino",'File Directory'!C102,'File Directory'!C134)))</f>
        <v>2. Prepare a Summary Matrix with totality for all items/questions of all Grade Levels</v>
      </c>
      <c r="O24" s="53"/>
    </row>
    <row r="25" spans="13:24" ht="16">
      <c r="M25" s="53"/>
      <c r="N25" s="55" t="str">
        <f>IF($O$6="","",IF($O$6="English",'File Directory'!C71,IF($O$6="Filipino",'File Directory'!C103,'File Directory'!C135)))</f>
        <v>3. Submit the Accomplished Summary Matrix (School level) to School Head for review and approval and then to LIS System Administrator</v>
      </c>
      <c r="O25" s="53"/>
    </row>
    <row r="26" spans="13:24" ht="16">
      <c r="M26" s="53"/>
      <c r="N26" s="55"/>
      <c r="O26" s="53"/>
    </row>
    <row r="27" spans="13:24" ht="16">
      <c r="M27" s="53"/>
      <c r="N27" s="52" t="str">
        <f>IF($O$6="","",IF($O$6="English",'File Directory'!C73,IF($O$6="Filipino",'File Directory'!C105,'File Directory'!C137)))</f>
        <v>For LIS System Administrator</v>
      </c>
      <c r="O27" s="53"/>
    </row>
    <row r="28" spans="13:24" ht="16">
      <c r="M28" s="53"/>
      <c r="N28" s="55" t="str">
        <f>IF($O$6="","",IF($O$6="English",'File Directory'!C74,IF($O$6="Filipino",'File Directory'!C106,'File Directory'!C138)))</f>
        <v>1. Review the School Level Summary Matrix  validate the correctness of enrollment count vis-a-vis the number of respondents</v>
      </c>
      <c r="O28" s="53"/>
    </row>
    <row r="29" spans="13:24" ht="16">
      <c r="M29" s="53"/>
      <c r="N29" s="55" t="str">
        <f>IF($O$6="","",IF($O$6="English",'File Directory'!C75,IF($O$6="Filipino",'File Directory'!C107,'File Directory'!C139)))</f>
        <v>2. Login to LIS and click the QC Folder available in the Dashboard</v>
      </c>
      <c r="O29" s="53"/>
    </row>
    <row r="30" spans="13:24" ht="16">
      <c r="M30" s="53"/>
      <c r="N30" s="55" t="str">
        <f>IF($O$6="","",IF($O$6="English",'File Directory'!C76,IF($O$6="Filipino",'File Directory'!C108,'File Directory'!C140)))</f>
        <v>3. Input total count for each table as appeared in the Summary Matrix.  May use the assigned code as appopriate for easy reference.</v>
      </c>
      <c r="O30" s="53"/>
    </row>
    <row r="31" spans="13:24" ht="16">
      <c r="N31" s="55"/>
    </row>
    <row r="32" spans="13:24" ht="16">
      <c r="M32" s="121"/>
      <c r="N32" s="52" t="str">
        <f>IF($O$6="","",IF($O$6="English",'File Directory'!C78,IF($O$6="Filipino",'File Directory'!C110,'File Directory'!C142)))</f>
        <v>For  LARGE SCHOOLS with MORE THAN 4 SECTIONS per grade level</v>
      </c>
      <c r="O32" s="122"/>
      <c r="P32" s="122"/>
      <c r="Q32" s="122"/>
      <c r="R32" s="122"/>
      <c r="S32" s="122"/>
      <c r="T32" s="122"/>
      <c r="U32" s="122"/>
      <c r="V32" s="122"/>
      <c r="W32" s="53"/>
      <c r="X32"/>
    </row>
    <row r="33" spans="13:24" ht="16">
      <c r="M33" s="122"/>
      <c r="N33" s="55" t="str">
        <f>IF($O$6="","",IF($O$6="English",'File Directory'!C79,IF($O$6="Filipino",'File Directory'!C111,'File Directory'!C143)))</f>
        <v>1. Before using the Automated MLESF Summary Consolidator for Large School Excel File, the Grade Level Enrollment Chair will use the</v>
      </c>
      <c r="O33" s="122"/>
      <c r="P33" s="122"/>
      <c r="Q33" s="122"/>
      <c r="R33" s="122"/>
      <c r="S33" s="122"/>
      <c r="T33" s="122"/>
      <c r="U33" s="122"/>
      <c r="V33" s="122"/>
      <c r="W33" s="53"/>
      <c r="X33"/>
    </row>
    <row r="34" spans="13:24" ht="16">
      <c r="M34" s="122"/>
      <c r="N34" s="55" t="str">
        <f>IF($O$6="","",IF($O$6="English",'File Directory'!C80,IF($O$6="Filipino",'File Directory'!C112,'File Directory'!C144)))</f>
        <v>automated MLESF Summary Consolidator for Small School. The Grade Level Enrollment Chair will just rename the following tabsheets into the names of each section</v>
      </c>
      <c r="O34" s="122"/>
      <c r="P34" s="122"/>
      <c r="Q34" s="122"/>
      <c r="R34" s="122"/>
      <c r="S34" s="122"/>
      <c r="T34" s="122"/>
      <c r="U34" s="122"/>
      <c r="V34" s="122"/>
      <c r="W34" s="53"/>
      <c r="X34"/>
    </row>
    <row r="35" spans="13:24" ht="16">
      <c r="M35" s="122"/>
      <c r="N35" s="55" t="str">
        <f>IF($O$6="","",IF($O$6="English",'File Directory'!C81,IF($O$6="Filipino",'File Directory'!C113,'File Directory'!C145)))</f>
        <v>where the prospective adviser will encode his/her consolidated data.</v>
      </c>
      <c r="O35" s="122"/>
      <c r="P35" s="122"/>
      <c r="Q35" s="122"/>
      <c r="R35" s="122"/>
      <c r="S35" s="122"/>
      <c r="T35" s="122"/>
      <c r="U35" s="122"/>
      <c r="V35" s="122"/>
      <c r="W35" s="53"/>
      <c r="X35"/>
    </row>
    <row r="36" spans="13:24" ht="16">
      <c r="M36" s="122"/>
      <c r="N36" s="55" t="str">
        <f>IF($O$6="","",IF($O$6="English",'File Directory'!C82,IF($O$6="Filipino",'File Directory'!C114,'File Directory'!C146)))</f>
        <v>2. The accomplished Summary Matrix MLESF tabsheet will be ready for forwarding to School Enrollment Focal person for encoding in the Automated MLESF</v>
      </c>
      <c r="O36" s="122"/>
      <c r="P36" s="122"/>
      <c r="Q36" s="122"/>
      <c r="R36" s="122"/>
      <c r="S36" s="122"/>
      <c r="T36" s="122"/>
      <c r="U36" s="122"/>
      <c r="V36" s="122"/>
      <c r="W36" s="53"/>
      <c r="X36"/>
    </row>
    <row r="37" spans="13:24" ht="16">
      <c r="M37" s="122"/>
      <c r="N37" s="55" t="str">
        <f>IF($O$6="","",IF($O$6="English",'File Directory'!C83,IF($O$6="Filipino",'File Directory'!C115,'File Directory'!C147)))</f>
        <v>Summary Consolidator for Large School File</v>
      </c>
      <c r="O37" s="122"/>
      <c r="P37" s="122"/>
      <c r="Q37" s="122"/>
      <c r="R37" s="122"/>
      <c r="S37" s="122"/>
      <c r="T37" s="122"/>
      <c r="U37" s="122"/>
      <c r="V37" s="122"/>
      <c r="W37" s="53"/>
      <c r="X37"/>
    </row>
    <row r="38" spans="13:24" ht="16">
      <c r="M38" s="122"/>
      <c r="N38" s="55"/>
      <c r="O38" s="122"/>
      <c r="P38" s="122"/>
      <c r="Q38" s="122"/>
      <c r="R38" s="122"/>
      <c r="S38" s="122"/>
      <c r="T38" s="122"/>
      <c r="U38" s="122"/>
      <c r="V38" s="122"/>
      <c r="W38" s="53"/>
      <c r="X38"/>
    </row>
    <row r="39" spans="13:24" ht="16">
      <c r="M39" s="121" t="s">
        <v>234</v>
      </c>
      <c r="N39" s="122"/>
      <c r="O39" s="122"/>
      <c r="P39" s="122"/>
      <c r="Q39" s="122"/>
      <c r="R39" s="122"/>
      <c r="S39" s="122"/>
      <c r="T39" s="122"/>
      <c r="U39" s="122"/>
      <c r="V39" s="122"/>
      <c r="W39" s="53"/>
      <c r="X39"/>
    </row>
    <row r="40" spans="13:24" ht="16">
      <c r="M40" s="122"/>
      <c r="N40" s="122" t="s">
        <v>307</v>
      </c>
      <c r="O40" s="122" t="s">
        <v>308</v>
      </c>
      <c r="P40" s="122"/>
      <c r="Q40" s="122"/>
      <c r="R40" s="122"/>
      <c r="S40" s="122"/>
      <c r="T40" s="122"/>
      <c r="U40" s="122"/>
      <c r="V40" s="122"/>
      <c r="W40" s="53"/>
      <c r="X40"/>
    </row>
    <row r="41" spans="13:24" ht="16">
      <c r="M41" s="122"/>
      <c r="N41" s="122" t="s">
        <v>309</v>
      </c>
      <c r="O41" s="122"/>
      <c r="P41" s="122"/>
      <c r="Q41" s="122"/>
      <c r="R41" s="122"/>
      <c r="S41" s="122"/>
      <c r="T41" s="122"/>
      <c r="U41" s="122"/>
      <c r="V41" s="122"/>
      <c r="W41" s="53"/>
      <c r="X41"/>
    </row>
    <row r="42" spans="13:24" ht="16">
      <c r="M42" s="122"/>
      <c r="N42" s="122" t="s">
        <v>310</v>
      </c>
      <c r="O42" s="122"/>
      <c r="P42" s="122"/>
      <c r="Q42" s="122"/>
      <c r="R42" s="122"/>
      <c r="S42" s="122"/>
      <c r="T42" s="122"/>
      <c r="U42" s="122"/>
      <c r="V42" s="122"/>
      <c r="W42" s="53"/>
      <c r="X42"/>
    </row>
    <row r="43" spans="13:24" ht="16">
      <c r="M43" s="122"/>
      <c r="N43" s="123" t="s">
        <v>311</v>
      </c>
      <c r="O43" s="122"/>
      <c r="P43" s="122"/>
      <c r="Q43" s="122"/>
      <c r="R43" s="122"/>
      <c r="S43" s="122"/>
      <c r="T43" s="122"/>
      <c r="U43" s="122"/>
      <c r="V43" s="122"/>
      <c r="W43" s="53"/>
      <c r="X43"/>
    </row>
    <row r="44" spans="13:24" ht="16">
      <c r="M44" s="122"/>
      <c r="N44" s="122" t="s">
        <v>312</v>
      </c>
      <c r="O44" s="122"/>
      <c r="P44" s="122"/>
      <c r="Q44" s="122"/>
      <c r="R44" s="122"/>
      <c r="S44" s="122"/>
      <c r="T44" s="122"/>
      <c r="U44" s="122"/>
      <c r="V44" s="122"/>
      <c r="W44" s="53"/>
      <c r="X44"/>
    </row>
    <row r="45" spans="13:24" ht="16"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53"/>
      <c r="X45"/>
    </row>
    <row r="46" spans="13:24" ht="16">
      <c r="M46" s="121" t="s">
        <v>220</v>
      </c>
      <c r="N46" s="121"/>
      <c r="O46" s="121"/>
      <c r="P46" s="121"/>
      <c r="Q46" s="121"/>
      <c r="R46" s="121"/>
      <c r="S46" s="121"/>
      <c r="T46" s="121"/>
      <c r="U46" s="121"/>
      <c r="V46" s="122"/>
      <c r="W46" s="53"/>
      <c r="X46"/>
    </row>
    <row r="47" spans="13:24" ht="105">
      <c r="M47" s="124" t="s">
        <v>89</v>
      </c>
      <c r="N47" s="125" t="s">
        <v>298</v>
      </c>
      <c r="O47" s="125" t="s">
        <v>299</v>
      </c>
      <c r="P47" s="125" t="s">
        <v>300</v>
      </c>
      <c r="Q47" s="125" t="s">
        <v>301</v>
      </c>
      <c r="R47" s="125" t="s">
        <v>302</v>
      </c>
      <c r="S47" s="125" t="s">
        <v>303</v>
      </c>
      <c r="T47" s="125" t="s">
        <v>304</v>
      </c>
      <c r="U47" s="125" t="s">
        <v>167</v>
      </c>
      <c r="V47" s="122"/>
      <c r="W47" s="53"/>
      <c r="X47"/>
    </row>
    <row r="48" spans="13:24" ht="16">
      <c r="M48" s="126" t="s">
        <v>88</v>
      </c>
      <c r="N48" s="126"/>
      <c r="O48" s="126"/>
      <c r="P48" s="127">
        <v>1</v>
      </c>
      <c r="Q48" s="126"/>
      <c r="R48" s="126"/>
      <c r="S48" s="126"/>
      <c r="T48" s="126"/>
      <c r="U48" s="126"/>
      <c r="V48" s="122"/>
      <c r="W48" s="53"/>
      <c r="X48"/>
    </row>
    <row r="49" spans="13:24" ht="16"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53"/>
      <c r="X49"/>
    </row>
    <row r="50" spans="13:24" ht="16">
      <c r="M50" s="122"/>
      <c r="N50" s="122" t="s">
        <v>313</v>
      </c>
      <c r="O50" s="122"/>
      <c r="P50" s="122"/>
      <c r="Q50" s="122"/>
      <c r="R50" s="122"/>
      <c r="S50" s="122"/>
      <c r="T50" s="122"/>
      <c r="U50" s="122"/>
      <c r="V50" s="122"/>
      <c r="W50" s="53"/>
      <c r="X50"/>
    </row>
    <row r="51" spans="13:24" ht="16">
      <c r="M51" s="122"/>
      <c r="N51" s="122" t="s">
        <v>314</v>
      </c>
      <c r="O51" s="122"/>
      <c r="P51" s="122"/>
      <c r="Q51" s="122"/>
      <c r="R51" s="122"/>
      <c r="S51" s="122"/>
      <c r="T51" s="122"/>
      <c r="U51" s="122"/>
      <c r="V51" s="122"/>
      <c r="W51" s="53"/>
      <c r="X51"/>
    </row>
    <row r="52" spans="13:24" ht="16">
      <c r="M52" s="122"/>
      <c r="N52" s="122" t="s">
        <v>88</v>
      </c>
      <c r="O52" s="122"/>
      <c r="P52" s="122"/>
      <c r="Q52" s="122"/>
      <c r="R52" s="122"/>
      <c r="S52" s="122"/>
      <c r="T52" s="122"/>
      <c r="U52" s="122"/>
      <c r="V52" s="122"/>
      <c r="W52" s="53"/>
      <c r="X52"/>
    </row>
    <row r="53" spans="13:24" ht="16">
      <c r="M53" s="122"/>
      <c r="N53" s="122" t="s">
        <v>315</v>
      </c>
      <c r="O53" s="122"/>
      <c r="P53" s="122"/>
      <c r="Q53" s="122"/>
      <c r="R53" s="122"/>
      <c r="S53" s="122"/>
      <c r="T53" s="122"/>
      <c r="U53" s="122"/>
      <c r="V53" s="122"/>
      <c r="W53" s="53"/>
      <c r="X53"/>
    </row>
    <row r="54" spans="13:24" ht="16">
      <c r="M54" s="122"/>
      <c r="N54" s="122" t="s">
        <v>316</v>
      </c>
      <c r="O54" s="122"/>
      <c r="P54" s="122"/>
      <c r="Q54" s="122"/>
      <c r="R54" s="122"/>
      <c r="S54" s="122"/>
      <c r="T54" s="122"/>
      <c r="U54" s="122"/>
      <c r="V54" s="122"/>
      <c r="W54" s="53"/>
      <c r="X54"/>
    </row>
    <row r="55" spans="13:24">
      <c r="M55" s="122"/>
      <c r="N55" s="123" t="s">
        <v>317</v>
      </c>
      <c r="O55" s="122"/>
      <c r="P55" s="122"/>
      <c r="Q55" s="122"/>
      <c r="R55" s="122"/>
      <c r="S55" s="122"/>
      <c r="T55" s="122"/>
      <c r="U55" s="122"/>
      <c r="V55" s="122"/>
    </row>
    <row r="56" spans="13:24">
      <c r="M56" s="122"/>
      <c r="N56" s="122" t="s">
        <v>318</v>
      </c>
      <c r="O56" s="122"/>
      <c r="P56" s="122"/>
      <c r="Q56" s="122"/>
      <c r="R56" s="122"/>
      <c r="S56" s="122"/>
      <c r="T56" s="122"/>
      <c r="U56" s="122"/>
      <c r="V56" s="122"/>
    </row>
    <row r="57" spans="13:24">
      <c r="M57" s="122"/>
      <c r="N57" s="122"/>
      <c r="O57" s="122"/>
      <c r="P57" s="122"/>
      <c r="Q57" s="122"/>
      <c r="R57" s="122"/>
      <c r="S57" s="122"/>
      <c r="T57" s="122"/>
      <c r="U57" s="122"/>
      <c r="V57" s="122"/>
    </row>
    <row r="58" spans="13:24">
      <c r="M58" s="128" t="s">
        <v>222</v>
      </c>
      <c r="N58" s="122"/>
      <c r="O58" s="122"/>
      <c r="P58" s="122"/>
      <c r="Q58" s="122"/>
      <c r="R58" s="122"/>
      <c r="S58" s="122"/>
      <c r="T58" s="122"/>
      <c r="U58" s="122"/>
      <c r="V58" s="122"/>
    </row>
    <row r="59" spans="13:24">
      <c r="M59" s="122"/>
      <c r="N59" s="122" t="s">
        <v>319</v>
      </c>
      <c r="O59" s="122"/>
      <c r="P59" s="122"/>
      <c r="Q59" s="122"/>
      <c r="R59" s="122"/>
      <c r="S59" s="122"/>
      <c r="T59" s="122"/>
      <c r="U59" s="122"/>
      <c r="V59" s="122"/>
    </row>
    <row r="60" spans="13:24">
      <c r="M60" s="122"/>
      <c r="N60" s="122" t="s">
        <v>320</v>
      </c>
      <c r="O60" s="122"/>
      <c r="P60" s="122"/>
      <c r="Q60" s="122"/>
      <c r="R60" s="122"/>
      <c r="S60" s="122"/>
      <c r="T60" s="122"/>
      <c r="U60" s="122"/>
      <c r="V60" s="122"/>
    </row>
    <row r="61" spans="13:24">
      <c r="M61" s="122"/>
      <c r="N61" s="122" t="s">
        <v>321</v>
      </c>
      <c r="O61" s="122"/>
      <c r="P61" s="122"/>
      <c r="Q61" s="122"/>
      <c r="R61" s="122"/>
      <c r="S61" s="122"/>
      <c r="T61" s="122"/>
      <c r="U61" s="122"/>
      <c r="V61" s="122"/>
    </row>
    <row r="62" spans="13:24">
      <c r="M62" s="122"/>
      <c r="N62" s="122"/>
      <c r="O62" s="122"/>
      <c r="P62" s="122"/>
      <c r="Q62" s="122"/>
      <c r="R62" s="122"/>
      <c r="S62" s="122"/>
      <c r="T62" s="122"/>
      <c r="U62" s="122"/>
      <c r="V62" s="122"/>
    </row>
    <row r="63" spans="13:24">
      <c r="N63" s="141" t="s">
        <v>342</v>
      </c>
      <c r="O63" s="141"/>
      <c r="P63" s="141"/>
      <c r="Q63" s="141"/>
      <c r="R63" s="141"/>
      <c r="S63" s="141"/>
      <c r="T63" s="141"/>
      <c r="U63" s="141"/>
    </row>
    <row r="64" spans="13:24">
      <c r="N64" s="141"/>
      <c r="O64" s="141"/>
      <c r="P64" s="141"/>
      <c r="Q64" s="141"/>
      <c r="R64" s="141"/>
      <c r="S64" s="141"/>
      <c r="T64" s="141"/>
      <c r="U64" s="141"/>
    </row>
    <row r="65" spans="14:21">
      <c r="N65" s="141"/>
      <c r="O65" s="141"/>
      <c r="P65" s="141"/>
      <c r="Q65" s="141"/>
      <c r="R65" s="141"/>
      <c r="S65" s="141"/>
      <c r="T65" s="141"/>
      <c r="U65" s="141"/>
    </row>
    <row r="66" spans="14:21">
      <c r="N66" s="141"/>
      <c r="O66" s="141"/>
      <c r="P66" s="141"/>
      <c r="Q66" s="141"/>
      <c r="R66" s="141"/>
      <c r="S66" s="141"/>
      <c r="T66" s="141"/>
      <c r="U66" s="141"/>
    </row>
    <row r="67" spans="14:21"/>
    <row r="68" spans="14:21"/>
    <row r="69" spans="14:21"/>
    <row r="70" spans="14:21"/>
    <row r="71" spans="14:21"/>
    <row r="72" spans="14:21"/>
    <row r="73" spans="14:21"/>
    <row r="74" spans="14:21"/>
    <row r="75" spans="14:21"/>
    <row r="76" spans="14:21"/>
    <row r="77" spans="14:21"/>
    <row r="78" spans="14:21"/>
    <row r="79" spans="14:21"/>
    <row r="80" spans="14:21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sheetProtection sheet="1" objects="1" scenarios="1"/>
  <mergeCells count="3">
    <mergeCell ref="K1:L4"/>
    <mergeCell ref="M6:N6"/>
    <mergeCell ref="N63:U66"/>
  </mergeCells>
  <dataValidations count="1">
    <dataValidation type="list" allowBlank="1" showInputMessage="1" showErrorMessage="1" sqref="O6" xr:uid="{C41BEF4E-5AC5-0F4A-BEC4-AD758AAEE0AE}">
      <formula1>"English,Filipino,Cebuano"</formula1>
    </dataValidation>
  </dataValidations>
  <hyperlinks>
    <hyperlink ref="K1:L4" location="'File Directory'!A1" display="Return to File Directoryy" xr:uid="{217F4524-5EA7-3046-A748-422B4F5AA020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2974F-4EBA-6241-91B0-8BC8A41F865A}">
  <sheetPr>
    <tabColor rgb="FF002060"/>
  </sheetPr>
  <dimension ref="B1:AJ257"/>
  <sheetViews>
    <sheetView workbookViewId="0">
      <selection sqref="A1:XFD1048576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8.8320312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1.5" style="3" customWidth="1"/>
    <col min="15" max="15" width="21.83203125" style="3" customWidth="1"/>
    <col min="16" max="16" width="24.5" style="3" customWidth="1"/>
    <col min="17" max="17" width="20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8.6640625" style="3"/>
    <col min="34" max="34" width="15.83203125" style="3" customWidth="1"/>
    <col min="35" max="35" width="16.5" style="3" customWidth="1"/>
    <col min="36" max="36" width="16.33203125" style="3" customWidth="1"/>
    <col min="37" max="16384" width="8.6640625" style="3"/>
  </cols>
  <sheetData>
    <row r="1" spans="2:14" ht="37" thickBot="1">
      <c r="B1" s="15" t="s">
        <v>180</v>
      </c>
      <c r="J1" s="66" t="s">
        <v>232</v>
      </c>
      <c r="K1" s="67" t="s">
        <v>233</v>
      </c>
    </row>
    <row r="2" spans="2:14" ht="18">
      <c r="B2" s="24" t="s">
        <v>168</v>
      </c>
    </row>
    <row r="3" spans="2:14">
      <c r="B3" s="14" t="s">
        <v>90</v>
      </c>
      <c r="C3" s="16"/>
      <c r="D3" s="164"/>
      <c r="E3" s="165"/>
      <c r="F3" s="166"/>
      <c r="G3" s="14" t="s">
        <v>91</v>
      </c>
      <c r="H3" s="14"/>
      <c r="I3" s="14" t="s">
        <v>177</v>
      </c>
      <c r="J3" s="14"/>
      <c r="K3" s="14" t="s">
        <v>92</v>
      </c>
      <c r="L3" s="14"/>
      <c r="M3" s="14" t="s">
        <v>93</v>
      </c>
      <c r="N3" s="14"/>
    </row>
    <row r="4" spans="2:14" ht="17" thickBot="1">
      <c r="B4" s="167" t="s">
        <v>166</v>
      </c>
      <c r="C4" s="168"/>
      <c r="D4" s="70"/>
      <c r="E4" s="26" t="s">
        <v>148</v>
      </c>
      <c r="F4" s="27"/>
      <c r="G4" s="169" t="s">
        <v>165</v>
      </c>
      <c r="H4" s="170"/>
      <c r="I4" s="68"/>
    </row>
    <row r="5" spans="2:14" ht="16" customHeight="1">
      <c r="B5" s="167" t="s">
        <v>151</v>
      </c>
      <c r="C5" s="168"/>
      <c r="D5" s="25"/>
      <c r="E5" s="171" t="s">
        <v>169</v>
      </c>
      <c r="F5" s="172"/>
      <c r="G5" s="172"/>
      <c r="H5" s="172"/>
      <c r="I5" s="173"/>
    </row>
    <row r="6" spans="2:14" ht="17" customHeight="1" thickBot="1">
      <c r="B6" s="13"/>
      <c r="C6" s="13"/>
      <c r="D6" s="12"/>
      <c r="E6" s="29" t="s">
        <v>170</v>
      </c>
      <c r="F6" s="30"/>
      <c r="G6" s="28" t="s">
        <v>150</v>
      </c>
      <c r="H6" s="28"/>
      <c r="I6" s="31"/>
    </row>
    <row r="7" spans="2:14">
      <c r="B7" s="13"/>
      <c r="C7" s="13"/>
      <c r="D7" s="12"/>
      <c r="E7" s="5"/>
      <c r="F7" s="69"/>
    </row>
    <row r="8" spans="2:14">
      <c r="B8" s="2" t="s">
        <v>295</v>
      </c>
    </row>
    <row r="9" spans="2:14" ht="57" customHeight="1">
      <c r="B9" s="131" t="s">
        <v>89</v>
      </c>
      <c r="C9" s="64" t="s">
        <v>296</v>
      </c>
      <c r="D9" s="64" t="s">
        <v>297</v>
      </c>
      <c r="E9" s="63" t="s">
        <v>167</v>
      </c>
    </row>
    <row r="10" spans="2:14" hidden="1">
      <c r="B10" s="71" t="s">
        <v>88</v>
      </c>
      <c r="C10" s="71"/>
      <c r="D10" s="71"/>
      <c r="E10" s="71">
        <f>SUM(C10:D10)</f>
        <v>0</v>
      </c>
    </row>
    <row r="11" spans="2:14" hidden="1">
      <c r="B11" s="71">
        <v>1</v>
      </c>
      <c r="C11" s="71"/>
      <c r="D11" s="71"/>
      <c r="E11" s="71">
        <f t="shared" ref="E11:E24" si="0">SUM(C11:D11)</f>
        <v>0</v>
      </c>
    </row>
    <row r="12" spans="2:14" hidden="1">
      <c r="B12" s="71">
        <v>2</v>
      </c>
      <c r="C12" s="71"/>
      <c r="D12" s="71"/>
      <c r="E12" s="71">
        <f t="shared" si="0"/>
        <v>0</v>
      </c>
    </row>
    <row r="13" spans="2:14" hidden="1">
      <c r="B13" s="71">
        <v>3</v>
      </c>
      <c r="C13" s="71"/>
      <c r="D13" s="71"/>
      <c r="E13" s="71">
        <f t="shared" si="0"/>
        <v>0</v>
      </c>
    </row>
    <row r="14" spans="2:14" hidden="1">
      <c r="B14" s="71">
        <v>4</v>
      </c>
      <c r="C14" s="71"/>
      <c r="D14" s="71"/>
      <c r="E14" s="71">
        <f t="shared" si="0"/>
        <v>0</v>
      </c>
    </row>
    <row r="15" spans="2:14" hidden="1">
      <c r="B15" s="71">
        <v>5</v>
      </c>
      <c r="C15" s="71"/>
      <c r="D15" s="71"/>
      <c r="E15" s="71">
        <f t="shared" si="0"/>
        <v>0</v>
      </c>
    </row>
    <row r="16" spans="2:14" hidden="1">
      <c r="B16" s="71">
        <v>6</v>
      </c>
      <c r="C16" s="71"/>
      <c r="D16" s="71"/>
      <c r="E16" s="71">
        <f t="shared" si="0"/>
        <v>0</v>
      </c>
    </row>
    <row r="17" spans="2:10" hidden="1">
      <c r="B17" s="71">
        <v>7</v>
      </c>
      <c r="C17" s="71"/>
      <c r="D17" s="71"/>
      <c r="E17" s="71">
        <f t="shared" si="0"/>
        <v>0</v>
      </c>
    </row>
    <row r="18" spans="2:10" hidden="1">
      <c r="B18" s="71">
        <v>8</v>
      </c>
      <c r="C18" s="71"/>
      <c r="D18" s="71"/>
      <c r="E18" s="71">
        <f t="shared" si="0"/>
        <v>0</v>
      </c>
    </row>
    <row r="19" spans="2:10" hidden="1">
      <c r="B19" s="71">
        <v>9</v>
      </c>
      <c r="C19" s="71"/>
      <c r="D19" s="71"/>
      <c r="E19" s="71">
        <f t="shared" si="0"/>
        <v>0</v>
      </c>
    </row>
    <row r="20" spans="2:10">
      <c r="B20" s="71">
        <v>10</v>
      </c>
      <c r="C20" s="71"/>
      <c r="D20" s="71"/>
      <c r="E20" s="71">
        <f t="shared" si="0"/>
        <v>0</v>
      </c>
    </row>
    <row r="21" spans="2:10" hidden="1">
      <c r="B21" s="71">
        <v>11</v>
      </c>
      <c r="C21" s="71"/>
      <c r="D21" s="71"/>
      <c r="E21" s="71">
        <f t="shared" si="0"/>
        <v>0</v>
      </c>
    </row>
    <row r="22" spans="2:10" hidden="1">
      <c r="B22" s="71">
        <v>12</v>
      </c>
      <c r="C22" s="71"/>
      <c r="D22" s="71"/>
      <c r="E22" s="71">
        <f t="shared" si="0"/>
        <v>0</v>
      </c>
    </row>
    <row r="23" spans="2:10" hidden="1">
      <c r="B23" s="71" t="s">
        <v>94</v>
      </c>
      <c r="C23" s="71"/>
      <c r="D23" s="71"/>
      <c r="E23" s="71">
        <f t="shared" si="0"/>
        <v>0</v>
      </c>
    </row>
    <row r="24" spans="2:10" hidden="1">
      <c r="B24" s="71" t="s">
        <v>7</v>
      </c>
      <c r="C24" s="63">
        <f>C23+C22+C21+C20+C19+C18+C17+C16+C15+C14+C13+C12+C11+C10</f>
        <v>0</v>
      </c>
      <c r="D24" s="63">
        <f>D23+D22+D21+D20+D19+D18+D17+D16+D15+D14+D13+D12+D11+D10</f>
        <v>0</v>
      </c>
      <c r="E24" s="71">
        <f t="shared" si="0"/>
        <v>0</v>
      </c>
    </row>
    <row r="25" spans="2:10">
      <c r="B25" s="5"/>
    </row>
    <row r="26" spans="2:10" s="53" customFormat="1">
      <c r="B26" s="56" t="s">
        <v>323</v>
      </c>
    </row>
    <row r="27" spans="2:10" ht="77" customHeight="1">
      <c r="B27" s="162" t="s">
        <v>89</v>
      </c>
      <c r="C27" s="63" t="s">
        <v>0</v>
      </c>
      <c r="D27" s="63" t="s">
        <v>1</v>
      </c>
      <c r="E27" s="63" t="s">
        <v>2</v>
      </c>
      <c r="F27" s="63" t="s">
        <v>3</v>
      </c>
      <c r="G27" s="63" t="s">
        <v>4</v>
      </c>
      <c r="H27" s="63" t="s">
        <v>5</v>
      </c>
      <c r="I27" s="63" t="s">
        <v>6</v>
      </c>
      <c r="J27" s="156" t="s">
        <v>167</v>
      </c>
    </row>
    <row r="28" spans="2:10" ht="17.5" customHeight="1">
      <c r="B28" s="163"/>
      <c r="C28" s="23" t="s">
        <v>113</v>
      </c>
      <c r="D28" s="23" t="s">
        <v>114</v>
      </c>
      <c r="E28" s="23" t="s">
        <v>115</v>
      </c>
      <c r="F28" s="23" t="s">
        <v>116</v>
      </c>
      <c r="G28" s="23" t="s">
        <v>117</v>
      </c>
      <c r="H28" s="23" t="s">
        <v>118</v>
      </c>
      <c r="I28" s="23" t="s">
        <v>119</v>
      </c>
      <c r="J28" s="157"/>
    </row>
    <row r="29" spans="2:10" ht="18" hidden="1" customHeight="1">
      <c r="B29" s="71" t="s">
        <v>88</v>
      </c>
      <c r="C29" s="63"/>
      <c r="D29" s="63"/>
      <c r="E29" s="63"/>
      <c r="F29" s="63"/>
      <c r="G29" s="63"/>
      <c r="H29" s="63"/>
      <c r="I29" s="63"/>
      <c r="J29" s="71">
        <f>SUM(C29:I29)</f>
        <v>0</v>
      </c>
    </row>
    <row r="30" spans="2:10" ht="18" hidden="1" customHeight="1">
      <c r="B30" s="71">
        <v>1</v>
      </c>
      <c r="C30" s="63"/>
      <c r="D30" s="63"/>
      <c r="E30" s="63"/>
      <c r="F30" s="63"/>
      <c r="G30" s="63"/>
      <c r="H30" s="63"/>
      <c r="I30" s="63"/>
      <c r="J30" s="71">
        <f t="shared" ref="J30:J43" si="1">SUM(C30:I30)</f>
        <v>0</v>
      </c>
    </row>
    <row r="31" spans="2:10" ht="18" hidden="1" customHeight="1">
      <c r="B31" s="71">
        <v>2</v>
      </c>
      <c r="C31" s="63"/>
      <c r="D31" s="63"/>
      <c r="E31" s="63"/>
      <c r="F31" s="63"/>
      <c r="G31" s="63"/>
      <c r="H31" s="63"/>
      <c r="I31" s="63"/>
      <c r="J31" s="71">
        <f t="shared" si="1"/>
        <v>0</v>
      </c>
    </row>
    <row r="32" spans="2:10" ht="18" hidden="1" customHeight="1">
      <c r="B32" s="71">
        <v>3</v>
      </c>
      <c r="C32" s="63"/>
      <c r="D32" s="63"/>
      <c r="E32" s="63"/>
      <c r="F32" s="63"/>
      <c r="G32" s="63"/>
      <c r="H32" s="63"/>
      <c r="I32" s="63"/>
      <c r="J32" s="71">
        <f t="shared" si="1"/>
        <v>0</v>
      </c>
    </row>
    <row r="33" spans="2:10" ht="18" hidden="1" customHeight="1">
      <c r="B33" s="71">
        <v>4</v>
      </c>
      <c r="C33" s="63"/>
      <c r="D33" s="63"/>
      <c r="E33" s="63"/>
      <c r="F33" s="63"/>
      <c r="G33" s="63"/>
      <c r="H33" s="63"/>
      <c r="I33" s="63"/>
      <c r="J33" s="71">
        <f t="shared" si="1"/>
        <v>0</v>
      </c>
    </row>
    <row r="34" spans="2:10" ht="18" hidden="1" customHeight="1">
      <c r="B34" s="71">
        <v>5</v>
      </c>
      <c r="C34" s="63"/>
      <c r="D34" s="63"/>
      <c r="E34" s="63"/>
      <c r="F34" s="63"/>
      <c r="G34" s="63"/>
      <c r="H34" s="63"/>
      <c r="I34" s="63"/>
      <c r="J34" s="71">
        <f t="shared" si="1"/>
        <v>0</v>
      </c>
    </row>
    <row r="35" spans="2:10" ht="18" hidden="1" customHeight="1">
      <c r="B35" s="71">
        <v>6</v>
      </c>
      <c r="C35" s="63"/>
      <c r="D35" s="63"/>
      <c r="E35" s="63"/>
      <c r="F35" s="63"/>
      <c r="G35" s="63"/>
      <c r="H35" s="63"/>
      <c r="I35" s="63"/>
      <c r="J35" s="71">
        <f t="shared" si="1"/>
        <v>0</v>
      </c>
    </row>
    <row r="36" spans="2:10" ht="18" hidden="1" customHeight="1">
      <c r="B36" s="71">
        <v>7</v>
      </c>
      <c r="C36" s="63"/>
      <c r="D36" s="63"/>
      <c r="E36" s="63"/>
      <c r="F36" s="63"/>
      <c r="G36" s="63"/>
      <c r="H36" s="63"/>
      <c r="I36" s="63"/>
      <c r="J36" s="71">
        <f t="shared" si="1"/>
        <v>0</v>
      </c>
    </row>
    <row r="37" spans="2:10" ht="18" hidden="1" customHeight="1">
      <c r="B37" s="71">
        <v>8</v>
      </c>
      <c r="C37" s="63"/>
      <c r="D37" s="63"/>
      <c r="E37" s="63"/>
      <c r="F37" s="63"/>
      <c r="G37" s="63"/>
      <c r="H37" s="63"/>
      <c r="I37" s="63"/>
      <c r="J37" s="71">
        <f t="shared" si="1"/>
        <v>0</v>
      </c>
    </row>
    <row r="38" spans="2:10" ht="18" hidden="1" customHeight="1">
      <c r="B38" s="71">
        <v>9</v>
      </c>
      <c r="C38" s="63"/>
      <c r="D38" s="63"/>
      <c r="E38" s="63"/>
      <c r="F38" s="63"/>
      <c r="G38" s="63"/>
      <c r="H38" s="63"/>
      <c r="I38" s="63"/>
      <c r="J38" s="71">
        <f t="shared" si="1"/>
        <v>0</v>
      </c>
    </row>
    <row r="39" spans="2:10" ht="18" customHeight="1">
      <c r="B39" s="71">
        <v>10</v>
      </c>
      <c r="C39" s="63"/>
      <c r="D39" s="63"/>
      <c r="E39" s="63"/>
      <c r="F39" s="63"/>
      <c r="G39" s="63"/>
      <c r="H39" s="63"/>
      <c r="I39" s="63"/>
      <c r="J39" s="71">
        <f t="shared" si="1"/>
        <v>0</v>
      </c>
    </row>
    <row r="40" spans="2:10" ht="18" hidden="1" customHeight="1">
      <c r="B40" s="71">
        <v>11</v>
      </c>
      <c r="C40" s="63"/>
      <c r="D40" s="63"/>
      <c r="E40" s="63"/>
      <c r="F40" s="63"/>
      <c r="G40" s="63"/>
      <c r="H40" s="63"/>
      <c r="I40" s="63"/>
      <c r="J40" s="71">
        <f t="shared" si="1"/>
        <v>0</v>
      </c>
    </row>
    <row r="41" spans="2:10" ht="18" hidden="1" customHeight="1">
      <c r="B41" s="71">
        <v>12</v>
      </c>
      <c r="C41" s="63"/>
      <c r="D41" s="63"/>
      <c r="E41" s="63"/>
      <c r="F41" s="63"/>
      <c r="G41" s="63"/>
      <c r="H41" s="63"/>
      <c r="I41" s="63"/>
      <c r="J41" s="71">
        <f t="shared" si="1"/>
        <v>0</v>
      </c>
    </row>
    <row r="42" spans="2:10" ht="18" hidden="1" customHeight="1">
      <c r="B42" s="71" t="s">
        <v>94</v>
      </c>
      <c r="C42" s="63"/>
      <c r="D42" s="63"/>
      <c r="E42" s="63"/>
      <c r="F42" s="63"/>
      <c r="G42" s="63"/>
      <c r="H42" s="63"/>
      <c r="I42" s="63"/>
      <c r="J42" s="71">
        <f t="shared" si="1"/>
        <v>0</v>
      </c>
    </row>
    <row r="43" spans="2:10" ht="18" hidden="1" customHeight="1">
      <c r="B43" s="71" t="s">
        <v>7</v>
      </c>
      <c r="C43" s="63">
        <f>C42+C41+C40+C39+C38+C37+C36+C35+C34+C33+C32+C31+C30+C29</f>
        <v>0</v>
      </c>
      <c r="D43" s="63">
        <f t="shared" ref="D43:I43" si="2">D42+D41+D40+D39+D38+D37+D36+D35+D34+D33+D32+D31+D30+D29</f>
        <v>0</v>
      </c>
      <c r="E43" s="63">
        <f t="shared" si="2"/>
        <v>0</v>
      </c>
      <c r="F43" s="63">
        <f t="shared" si="2"/>
        <v>0</v>
      </c>
      <c r="G43" s="63">
        <f t="shared" si="2"/>
        <v>0</v>
      </c>
      <c r="H43" s="63">
        <f t="shared" si="2"/>
        <v>0</v>
      </c>
      <c r="I43" s="63">
        <f t="shared" si="2"/>
        <v>0</v>
      </c>
      <c r="J43" s="71">
        <f t="shared" si="1"/>
        <v>0</v>
      </c>
    </row>
    <row r="45" spans="2:10">
      <c r="B45" s="2" t="s">
        <v>219</v>
      </c>
    </row>
    <row r="46" spans="2:10" ht="57" customHeight="1">
      <c r="B46" s="131" t="s">
        <v>89</v>
      </c>
      <c r="C46" s="64" t="s">
        <v>8</v>
      </c>
      <c r="D46" s="64" t="s">
        <v>9</v>
      </c>
      <c r="E46" s="63" t="s">
        <v>167</v>
      </c>
    </row>
    <row r="47" spans="2:10" hidden="1">
      <c r="B47" s="71" t="s">
        <v>88</v>
      </c>
      <c r="C47" s="71"/>
      <c r="D47" s="71"/>
      <c r="E47" s="71">
        <f>SUM(C47:D47)</f>
        <v>0</v>
      </c>
    </row>
    <row r="48" spans="2:10" hidden="1">
      <c r="B48" s="71">
        <v>1</v>
      </c>
      <c r="C48" s="71"/>
      <c r="D48" s="71"/>
      <c r="E48" s="71">
        <f t="shared" ref="E48:E61" si="3">SUM(C48:D48)</f>
        <v>0</v>
      </c>
    </row>
    <row r="49" spans="2:10" hidden="1">
      <c r="B49" s="71">
        <v>2</v>
      </c>
      <c r="C49" s="71"/>
      <c r="D49" s="71"/>
      <c r="E49" s="71">
        <f t="shared" si="3"/>
        <v>0</v>
      </c>
    </row>
    <row r="50" spans="2:10" hidden="1">
      <c r="B50" s="71">
        <v>3</v>
      </c>
      <c r="C50" s="71"/>
      <c r="D50" s="71"/>
      <c r="E50" s="71">
        <f t="shared" si="3"/>
        <v>0</v>
      </c>
    </row>
    <row r="51" spans="2:10" hidden="1">
      <c r="B51" s="71">
        <v>4</v>
      </c>
      <c r="C51" s="71"/>
      <c r="D51" s="71"/>
      <c r="E51" s="71">
        <f t="shared" si="3"/>
        <v>0</v>
      </c>
    </row>
    <row r="52" spans="2:10" hidden="1">
      <c r="B52" s="71">
        <v>5</v>
      </c>
      <c r="C52" s="71"/>
      <c r="D52" s="71"/>
      <c r="E52" s="71">
        <f t="shared" si="3"/>
        <v>0</v>
      </c>
    </row>
    <row r="53" spans="2:10" hidden="1">
      <c r="B53" s="71">
        <v>6</v>
      </c>
      <c r="C53" s="71"/>
      <c r="D53" s="71"/>
      <c r="E53" s="71">
        <f t="shared" si="3"/>
        <v>0</v>
      </c>
    </row>
    <row r="54" spans="2:10" hidden="1">
      <c r="B54" s="71">
        <v>7</v>
      </c>
      <c r="C54" s="71"/>
      <c r="D54" s="71"/>
      <c r="E54" s="71">
        <f t="shared" si="3"/>
        <v>0</v>
      </c>
    </row>
    <row r="55" spans="2:10" hidden="1">
      <c r="B55" s="71">
        <v>8</v>
      </c>
      <c r="C55" s="71"/>
      <c r="D55" s="71"/>
      <c r="E55" s="71">
        <f t="shared" si="3"/>
        <v>0</v>
      </c>
    </row>
    <row r="56" spans="2:10" hidden="1">
      <c r="B56" s="71">
        <v>9</v>
      </c>
      <c r="C56" s="71"/>
      <c r="D56" s="71"/>
      <c r="E56" s="71">
        <f t="shared" si="3"/>
        <v>0</v>
      </c>
    </row>
    <row r="57" spans="2:10">
      <c r="B57" s="71">
        <v>10</v>
      </c>
      <c r="C57" s="71"/>
      <c r="D57" s="71"/>
      <c r="E57" s="71">
        <f t="shared" si="3"/>
        <v>0</v>
      </c>
    </row>
    <row r="58" spans="2:10" hidden="1">
      <c r="B58" s="71">
        <v>11</v>
      </c>
      <c r="C58" s="71"/>
      <c r="D58" s="71"/>
      <c r="E58" s="71">
        <f t="shared" si="3"/>
        <v>0</v>
      </c>
    </row>
    <row r="59" spans="2:10" hidden="1">
      <c r="B59" s="71">
        <v>12</v>
      </c>
      <c r="C59" s="71"/>
      <c r="D59" s="71"/>
      <c r="E59" s="71">
        <f t="shared" si="3"/>
        <v>0</v>
      </c>
    </row>
    <row r="60" spans="2:10" hidden="1">
      <c r="B60" s="71" t="s">
        <v>94</v>
      </c>
      <c r="C60" s="71"/>
      <c r="D60" s="71"/>
      <c r="E60" s="71">
        <f t="shared" si="3"/>
        <v>0</v>
      </c>
    </row>
    <row r="61" spans="2:10" hidden="1">
      <c r="B61" s="71" t="s">
        <v>7</v>
      </c>
      <c r="C61" s="63">
        <f>C60+C59+C58+C57+C56+C55+C54+C53+C52+C51+C50+C49+C48+C47</f>
        <v>0</v>
      </c>
      <c r="D61" s="63">
        <f>D60+D59+D58+D57+D56+D55+D54+D53+D52+D51+D50+D49+D48+D47</f>
        <v>0</v>
      </c>
      <c r="E61" s="71">
        <f t="shared" si="3"/>
        <v>0</v>
      </c>
    </row>
    <row r="62" spans="2:10">
      <c r="B62" s="5"/>
    </row>
    <row r="63" spans="2:10" s="2" customFormat="1">
      <c r="B63" s="2" t="s">
        <v>220</v>
      </c>
    </row>
    <row r="64" spans="2:10" ht="62" customHeight="1">
      <c r="B64" s="131" t="s">
        <v>89</v>
      </c>
      <c r="C64" s="92" t="s">
        <v>298</v>
      </c>
      <c r="D64" s="92" t="s">
        <v>299</v>
      </c>
      <c r="E64" s="92" t="s">
        <v>300</v>
      </c>
      <c r="F64" s="92" t="s">
        <v>301</v>
      </c>
      <c r="G64" s="92" t="s">
        <v>302</v>
      </c>
      <c r="H64" s="92" t="s">
        <v>303</v>
      </c>
      <c r="I64" s="92" t="s">
        <v>343</v>
      </c>
      <c r="J64" s="63" t="s">
        <v>167</v>
      </c>
    </row>
    <row r="65" spans="2:10" hidden="1">
      <c r="B65" s="71" t="s">
        <v>88</v>
      </c>
      <c r="C65" s="14"/>
      <c r="D65" s="14"/>
      <c r="E65" s="14"/>
      <c r="F65" s="14"/>
      <c r="G65" s="14"/>
      <c r="H65" s="14"/>
      <c r="I65" s="14"/>
      <c r="J65" s="71">
        <f>SUM(C65:I65)</f>
        <v>0</v>
      </c>
    </row>
    <row r="66" spans="2:10" hidden="1">
      <c r="B66" s="71">
        <v>1</v>
      </c>
      <c r="C66" s="14"/>
      <c r="D66" s="14"/>
      <c r="E66" s="14"/>
      <c r="F66" s="14"/>
      <c r="G66" s="14"/>
      <c r="H66" s="14"/>
      <c r="I66" s="14"/>
      <c r="J66" s="71">
        <f t="shared" ref="J66:J79" si="4">SUM(C66:I66)</f>
        <v>0</v>
      </c>
    </row>
    <row r="67" spans="2:10" hidden="1">
      <c r="B67" s="71">
        <v>2</v>
      </c>
      <c r="C67" s="14"/>
      <c r="D67" s="14"/>
      <c r="E67" s="14"/>
      <c r="F67" s="14"/>
      <c r="G67" s="14"/>
      <c r="H67" s="14"/>
      <c r="I67" s="14"/>
      <c r="J67" s="71">
        <f t="shared" si="4"/>
        <v>0</v>
      </c>
    </row>
    <row r="68" spans="2:10" hidden="1">
      <c r="B68" s="71">
        <v>3</v>
      </c>
      <c r="C68" s="14"/>
      <c r="D68" s="14"/>
      <c r="E68" s="14"/>
      <c r="F68" s="14"/>
      <c r="G68" s="14"/>
      <c r="H68" s="14"/>
      <c r="I68" s="14"/>
      <c r="J68" s="71">
        <f t="shared" si="4"/>
        <v>0</v>
      </c>
    </row>
    <row r="69" spans="2:10" hidden="1">
      <c r="B69" s="71">
        <v>4</v>
      </c>
      <c r="C69" s="14"/>
      <c r="D69" s="14"/>
      <c r="E69" s="14"/>
      <c r="F69" s="14"/>
      <c r="G69" s="14"/>
      <c r="H69" s="14"/>
      <c r="I69" s="14"/>
      <c r="J69" s="71">
        <f t="shared" si="4"/>
        <v>0</v>
      </c>
    </row>
    <row r="70" spans="2:10" hidden="1">
      <c r="B70" s="71">
        <v>5</v>
      </c>
      <c r="C70" s="14"/>
      <c r="D70" s="14"/>
      <c r="E70" s="14"/>
      <c r="F70" s="14"/>
      <c r="G70" s="14"/>
      <c r="H70" s="14"/>
      <c r="I70" s="14"/>
      <c r="J70" s="71">
        <f t="shared" si="4"/>
        <v>0</v>
      </c>
    </row>
    <row r="71" spans="2:10" hidden="1">
      <c r="B71" s="71">
        <v>6</v>
      </c>
      <c r="C71" s="14"/>
      <c r="D71" s="14"/>
      <c r="E71" s="14"/>
      <c r="F71" s="14"/>
      <c r="G71" s="14"/>
      <c r="H71" s="14"/>
      <c r="I71" s="14"/>
      <c r="J71" s="71">
        <f t="shared" si="4"/>
        <v>0</v>
      </c>
    </row>
    <row r="72" spans="2:10" hidden="1">
      <c r="B72" s="71">
        <v>7</v>
      </c>
      <c r="C72" s="14"/>
      <c r="D72" s="14"/>
      <c r="E72" s="14"/>
      <c r="F72" s="14"/>
      <c r="G72" s="14"/>
      <c r="H72" s="14"/>
      <c r="I72" s="14"/>
      <c r="J72" s="71">
        <f t="shared" si="4"/>
        <v>0</v>
      </c>
    </row>
    <row r="73" spans="2:10" hidden="1">
      <c r="B73" s="71">
        <v>8</v>
      </c>
      <c r="C73" s="14"/>
      <c r="D73" s="14"/>
      <c r="E73" s="14"/>
      <c r="F73" s="14"/>
      <c r="G73" s="14"/>
      <c r="H73" s="14"/>
      <c r="I73" s="14"/>
      <c r="J73" s="71">
        <f t="shared" si="4"/>
        <v>0</v>
      </c>
    </row>
    <row r="74" spans="2:10" hidden="1">
      <c r="B74" s="71">
        <v>9</v>
      </c>
      <c r="C74" s="14"/>
      <c r="D74" s="14"/>
      <c r="E74" s="14"/>
      <c r="F74" s="14"/>
      <c r="G74" s="14"/>
      <c r="H74" s="14"/>
      <c r="I74" s="14"/>
      <c r="J74" s="71">
        <f t="shared" si="4"/>
        <v>0</v>
      </c>
    </row>
    <row r="75" spans="2:10">
      <c r="B75" s="71">
        <v>10</v>
      </c>
      <c r="C75" s="14"/>
      <c r="D75" s="14"/>
      <c r="E75" s="14"/>
      <c r="F75" s="14"/>
      <c r="G75" s="14"/>
      <c r="H75" s="14"/>
      <c r="I75" s="14"/>
      <c r="J75" s="71">
        <f t="shared" si="4"/>
        <v>0</v>
      </c>
    </row>
    <row r="76" spans="2:10" hidden="1">
      <c r="B76" s="71">
        <v>11</v>
      </c>
      <c r="C76" s="14"/>
      <c r="D76" s="14"/>
      <c r="E76" s="14"/>
      <c r="F76" s="14"/>
      <c r="G76" s="14"/>
      <c r="H76" s="14"/>
      <c r="I76" s="14"/>
      <c r="J76" s="71">
        <f t="shared" si="4"/>
        <v>0</v>
      </c>
    </row>
    <row r="77" spans="2:10" hidden="1">
      <c r="B77" s="71">
        <v>12</v>
      </c>
      <c r="C77" s="14"/>
      <c r="D77" s="14"/>
      <c r="E77" s="14"/>
      <c r="F77" s="14"/>
      <c r="G77" s="14"/>
      <c r="H77" s="14"/>
      <c r="I77" s="14"/>
      <c r="J77" s="71">
        <f t="shared" si="4"/>
        <v>0</v>
      </c>
    </row>
    <row r="78" spans="2:10" hidden="1">
      <c r="B78" s="71" t="s">
        <v>94</v>
      </c>
      <c r="C78" s="14"/>
      <c r="D78" s="14"/>
      <c r="E78" s="14"/>
      <c r="F78" s="14"/>
      <c r="G78" s="14"/>
      <c r="H78" s="14"/>
      <c r="I78" s="14"/>
      <c r="J78" s="71">
        <f t="shared" si="4"/>
        <v>0</v>
      </c>
    </row>
    <row r="79" spans="2:10" hidden="1">
      <c r="B79" s="71" t="s">
        <v>7</v>
      </c>
      <c r="C79" s="63">
        <f>C78+C77+C76+C75+C74+C73+C72+C71+C70+C69+C68+C67+C66+C65</f>
        <v>0</v>
      </c>
      <c r="D79" s="63">
        <f t="shared" ref="D79:I79" si="5">D78+D77+D76+D75+D74+D73+D72+D71+D70+D69+D68+D67+D66+D65</f>
        <v>0</v>
      </c>
      <c r="E79" s="63">
        <f t="shared" si="5"/>
        <v>0</v>
      </c>
      <c r="F79" s="63">
        <f t="shared" si="5"/>
        <v>0</v>
      </c>
      <c r="G79" s="63">
        <f t="shared" si="5"/>
        <v>0</v>
      </c>
      <c r="H79" s="63">
        <f t="shared" si="5"/>
        <v>0</v>
      </c>
      <c r="I79" s="63">
        <f t="shared" si="5"/>
        <v>0</v>
      </c>
      <c r="J79" s="71">
        <f t="shared" si="4"/>
        <v>0</v>
      </c>
    </row>
    <row r="81" spans="2:19" s="2" customFormat="1">
      <c r="B81" s="2" t="s">
        <v>221</v>
      </c>
    </row>
    <row r="82" spans="2:19" ht="85">
      <c r="B82" s="158" t="s">
        <v>89</v>
      </c>
      <c r="C82" s="63" t="s">
        <v>10</v>
      </c>
      <c r="D82" s="63" t="s">
        <v>11</v>
      </c>
      <c r="E82" s="63" t="s">
        <v>12</v>
      </c>
      <c r="F82" s="63" t="s">
        <v>13</v>
      </c>
      <c r="G82" s="63" t="s">
        <v>16</v>
      </c>
      <c r="H82" s="63" t="s">
        <v>14</v>
      </c>
      <c r="I82" s="63" t="s">
        <v>15</v>
      </c>
      <c r="J82" s="19" t="s">
        <v>17</v>
      </c>
      <c r="K82" s="63" t="s">
        <v>18</v>
      </c>
      <c r="L82" s="63" t="s">
        <v>20</v>
      </c>
      <c r="M82" s="63" t="s">
        <v>19</v>
      </c>
      <c r="N82" s="63" t="s">
        <v>21</v>
      </c>
      <c r="O82" s="63" t="s">
        <v>22</v>
      </c>
      <c r="P82" s="63" t="s">
        <v>23</v>
      </c>
      <c r="Q82" s="63" t="s">
        <v>25</v>
      </c>
      <c r="R82" s="63" t="s">
        <v>24</v>
      </c>
      <c r="S82" s="156" t="s">
        <v>167</v>
      </c>
    </row>
    <row r="83" spans="2:19" ht="17">
      <c r="B83" s="159"/>
      <c r="C83" s="20" t="s">
        <v>95</v>
      </c>
      <c r="D83" s="20" t="s">
        <v>96</v>
      </c>
      <c r="E83" s="20" t="s">
        <v>97</v>
      </c>
      <c r="F83" s="20" t="s">
        <v>98</v>
      </c>
      <c r="G83" s="20" t="s">
        <v>99</v>
      </c>
      <c r="H83" s="20" t="s">
        <v>100</v>
      </c>
      <c r="I83" s="20" t="s">
        <v>101</v>
      </c>
      <c r="J83" s="20" t="s">
        <v>102</v>
      </c>
      <c r="K83" s="20" t="s">
        <v>103</v>
      </c>
      <c r="L83" s="20" t="s">
        <v>104</v>
      </c>
      <c r="M83" s="20" t="s">
        <v>105</v>
      </c>
      <c r="N83" s="20" t="s">
        <v>106</v>
      </c>
      <c r="O83" s="20" t="s">
        <v>107</v>
      </c>
      <c r="P83" s="20" t="s">
        <v>108</v>
      </c>
      <c r="Q83" s="20" t="s">
        <v>109</v>
      </c>
      <c r="R83" s="20" t="s">
        <v>110</v>
      </c>
      <c r="S83" s="157"/>
    </row>
    <row r="84" spans="2:19" hidden="1">
      <c r="B84" s="71" t="s">
        <v>88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71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idden="1">
      <c r="B86" s="71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idden="1">
      <c r="B87" s="71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71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71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71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idden="1">
      <c r="B91" s="71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71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idden="1">
      <c r="B93" s="71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>
      <c r="B94" s="71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71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71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71" t="s">
        <v>94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71" t="s">
        <v>7</v>
      </c>
      <c r="C98" s="63">
        <f>C97+C96+C95+C94+C93+C92+C91+C90+C89+C88+C87+C86+C85+C84</f>
        <v>0</v>
      </c>
      <c r="D98" s="63">
        <f t="shared" ref="D98:R98" si="7">D97+D96+D95+D94+D93+D92+D91+D90+D89+D88+D87+D86+D85+D84</f>
        <v>0</v>
      </c>
      <c r="E98" s="63">
        <f t="shared" si="7"/>
        <v>0</v>
      </c>
      <c r="F98" s="63">
        <f t="shared" si="7"/>
        <v>0</v>
      </c>
      <c r="G98" s="63">
        <f t="shared" si="7"/>
        <v>0</v>
      </c>
      <c r="H98" s="63">
        <f t="shared" si="7"/>
        <v>0</v>
      </c>
      <c r="I98" s="63">
        <f t="shared" si="7"/>
        <v>0</v>
      </c>
      <c r="J98" s="63">
        <f t="shared" si="7"/>
        <v>0</v>
      </c>
      <c r="K98" s="63">
        <f t="shared" si="7"/>
        <v>0</v>
      </c>
      <c r="L98" s="63">
        <f t="shared" si="7"/>
        <v>0</v>
      </c>
      <c r="M98" s="63">
        <f t="shared" si="7"/>
        <v>0</v>
      </c>
      <c r="N98" s="63">
        <f t="shared" si="7"/>
        <v>0</v>
      </c>
      <c r="O98" s="63">
        <f t="shared" si="7"/>
        <v>0</v>
      </c>
      <c r="P98" s="63">
        <f t="shared" si="7"/>
        <v>0</v>
      </c>
      <c r="Q98" s="63">
        <f t="shared" si="7"/>
        <v>0</v>
      </c>
      <c r="R98" s="63">
        <f t="shared" si="7"/>
        <v>0</v>
      </c>
      <c r="S98" s="14">
        <f t="shared" si="6"/>
        <v>0</v>
      </c>
    </row>
    <row r="100" spans="2:19" s="2" customFormat="1">
      <c r="B100" s="8" t="s">
        <v>222</v>
      </c>
    </row>
    <row r="101" spans="2:19" ht="68" customHeight="1">
      <c r="B101" s="158" t="s">
        <v>89</v>
      </c>
      <c r="C101" s="63" t="s">
        <v>26</v>
      </c>
      <c r="D101" s="63" t="s">
        <v>27</v>
      </c>
      <c r="E101" s="63" t="s">
        <v>28</v>
      </c>
      <c r="F101" s="63" t="s">
        <v>29</v>
      </c>
      <c r="G101" s="63" t="s">
        <v>30</v>
      </c>
      <c r="H101" s="63" t="s">
        <v>31</v>
      </c>
      <c r="I101" s="63" t="s">
        <v>32</v>
      </c>
      <c r="J101" s="63" t="s">
        <v>33</v>
      </c>
      <c r="K101" s="63" t="s">
        <v>34</v>
      </c>
      <c r="L101" s="63" t="s">
        <v>35</v>
      </c>
      <c r="M101" s="63" t="s">
        <v>235</v>
      </c>
      <c r="N101" s="63" t="s">
        <v>236</v>
      </c>
      <c r="O101" s="63" t="s">
        <v>24</v>
      </c>
      <c r="P101" s="156" t="s">
        <v>167</v>
      </c>
    </row>
    <row r="102" spans="2:19" ht="19">
      <c r="B102" s="159"/>
      <c r="C102" s="23" t="s">
        <v>237</v>
      </c>
      <c r="D102" s="23" t="s">
        <v>238</v>
      </c>
      <c r="E102" s="23" t="s">
        <v>239</v>
      </c>
      <c r="F102" s="23" t="s">
        <v>240</v>
      </c>
      <c r="G102" s="23" t="s">
        <v>241</v>
      </c>
      <c r="H102" s="23" t="s">
        <v>242</v>
      </c>
      <c r="I102" s="23" t="s">
        <v>243</v>
      </c>
      <c r="J102" s="23" t="s">
        <v>244</v>
      </c>
      <c r="K102" s="23" t="s">
        <v>245</v>
      </c>
      <c r="L102" s="23" t="s">
        <v>246</v>
      </c>
      <c r="M102" s="23" t="s">
        <v>247</v>
      </c>
      <c r="N102" s="23" t="s">
        <v>248</v>
      </c>
      <c r="O102" s="23" t="s">
        <v>249</v>
      </c>
      <c r="P102" s="157"/>
    </row>
    <row r="103" spans="2:19" hidden="1">
      <c r="B103" s="71" t="s">
        <v>88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14">
        <f>SUM(C103:O103)</f>
        <v>0</v>
      </c>
    </row>
    <row r="104" spans="2:19" hidden="1">
      <c r="B104" s="71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idden="1">
      <c r="B105" s="71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idden="1">
      <c r="B106" s="71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idden="1">
      <c r="B107" s="71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idden="1">
      <c r="B108" s="71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idden="1">
      <c r="B109" s="71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 hidden="1">
      <c r="B110" s="71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 hidden="1">
      <c r="B111" s="71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 hidden="1">
      <c r="B112" s="71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>
      <c r="B113" s="71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idden="1">
      <c r="B114" s="71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idden="1">
      <c r="B115" s="71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idden="1">
      <c r="B116" s="71" t="s">
        <v>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idden="1">
      <c r="B117" s="71" t="s">
        <v>7</v>
      </c>
      <c r="C117" s="63">
        <f>C116+C115+C114+C113+C112+C111+C110+C109+C108+C107+C106+C105+C104+C103</f>
        <v>0</v>
      </c>
      <c r="D117" s="63">
        <f t="shared" ref="D117:O117" si="9">D116+D115+D114+D113+D112+D111+D110+D109+D108+D107+D106+D105+D104+D103</f>
        <v>0</v>
      </c>
      <c r="E117" s="63">
        <f t="shared" si="9"/>
        <v>0</v>
      </c>
      <c r="F117" s="63">
        <f t="shared" si="9"/>
        <v>0</v>
      </c>
      <c r="G117" s="63">
        <f t="shared" si="9"/>
        <v>0</v>
      </c>
      <c r="H117" s="63">
        <f t="shared" si="9"/>
        <v>0</v>
      </c>
      <c r="I117" s="63">
        <f t="shared" si="9"/>
        <v>0</v>
      </c>
      <c r="J117" s="63">
        <f t="shared" si="9"/>
        <v>0</v>
      </c>
      <c r="K117" s="63">
        <f t="shared" si="9"/>
        <v>0</v>
      </c>
      <c r="L117" s="63">
        <f t="shared" si="9"/>
        <v>0</v>
      </c>
      <c r="M117" s="63">
        <f t="shared" si="9"/>
        <v>0</v>
      </c>
      <c r="N117" s="63">
        <f t="shared" si="9"/>
        <v>0</v>
      </c>
      <c r="O117" s="63">
        <f t="shared" si="9"/>
        <v>0</v>
      </c>
      <c r="P117" s="14">
        <f t="shared" si="8"/>
        <v>0</v>
      </c>
    </row>
    <row r="120" spans="2:16" s="2" customFormat="1">
      <c r="B120" s="9" t="s">
        <v>223</v>
      </c>
    </row>
    <row r="121" spans="2:16" ht="77.5" customHeight="1">
      <c r="B121" s="131" t="s">
        <v>89</v>
      </c>
      <c r="C121" s="64" t="s">
        <v>8</v>
      </c>
      <c r="D121" s="64" t="s">
        <v>9</v>
      </c>
      <c r="E121" s="63" t="s">
        <v>167</v>
      </c>
    </row>
    <row r="122" spans="2:16" hidden="1">
      <c r="B122" s="71" t="s">
        <v>88</v>
      </c>
      <c r="C122" s="71"/>
      <c r="D122" s="71"/>
      <c r="E122" s="71">
        <f>SUM(C122:D122)</f>
        <v>0</v>
      </c>
    </row>
    <row r="123" spans="2:16" hidden="1">
      <c r="B123" s="71">
        <v>1</v>
      </c>
      <c r="C123" s="71"/>
      <c r="D123" s="71"/>
      <c r="E123" s="71">
        <f t="shared" ref="E123:E136" si="10">SUM(C123:D123)</f>
        <v>0</v>
      </c>
    </row>
    <row r="124" spans="2:16" hidden="1">
      <c r="B124" s="71">
        <v>2</v>
      </c>
      <c r="C124" s="71"/>
      <c r="D124" s="71"/>
      <c r="E124" s="71">
        <f t="shared" si="10"/>
        <v>0</v>
      </c>
    </row>
    <row r="125" spans="2:16" hidden="1">
      <c r="B125" s="71">
        <v>3</v>
      </c>
      <c r="C125" s="71"/>
      <c r="D125" s="71"/>
      <c r="E125" s="71">
        <f t="shared" si="10"/>
        <v>0</v>
      </c>
    </row>
    <row r="126" spans="2:16" hidden="1">
      <c r="B126" s="71">
        <v>4</v>
      </c>
      <c r="C126" s="71"/>
      <c r="D126" s="71"/>
      <c r="E126" s="71">
        <f t="shared" si="10"/>
        <v>0</v>
      </c>
    </row>
    <row r="127" spans="2:16" hidden="1">
      <c r="B127" s="71">
        <v>5</v>
      </c>
      <c r="C127" s="71"/>
      <c r="D127" s="71"/>
      <c r="E127" s="71">
        <f t="shared" si="10"/>
        <v>0</v>
      </c>
    </row>
    <row r="128" spans="2:16" hidden="1">
      <c r="B128" s="71">
        <v>6</v>
      </c>
      <c r="C128" s="71"/>
      <c r="D128" s="71"/>
      <c r="E128" s="71">
        <f t="shared" si="10"/>
        <v>0</v>
      </c>
    </row>
    <row r="129" spans="2:14" hidden="1">
      <c r="B129" s="71">
        <v>7</v>
      </c>
      <c r="C129" s="71"/>
      <c r="D129" s="71"/>
      <c r="E129" s="71">
        <f t="shared" si="10"/>
        <v>0</v>
      </c>
    </row>
    <row r="130" spans="2:14" hidden="1">
      <c r="B130" s="71">
        <v>8</v>
      </c>
      <c r="C130" s="71"/>
      <c r="D130" s="71"/>
      <c r="E130" s="71">
        <f t="shared" si="10"/>
        <v>0</v>
      </c>
    </row>
    <row r="131" spans="2:14" hidden="1">
      <c r="B131" s="71">
        <v>9</v>
      </c>
      <c r="C131" s="71"/>
      <c r="D131" s="71"/>
      <c r="E131" s="71">
        <f t="shared" si="10"/>
        <v>0</v>
      </c>
    </row>
    <row r="132" spans="2:14">
      <c r="B132" s="71">
        <v>10</v>
      </c>
      <c r="C132" s="71"/>
      <c r="D132" s="71"/>
      <c r="E132" s="71">
        <f t="shared" si="10"/>
        <v>0</v>
      </c>
    </row>
    <row r="133" spans="2:14" hidden="1">
      <c r="B133" s="71">
        <v>11</v>
      </c>
      <c r="C133" s="71"/>
      <c r="D133" s="71"/>
      <c r="E133" s="71">
        <f t="shared" si="10"/>
        <v>0</v>
      </c>
    </row>
    <row r="134" spans="2:14" hidden="1">
      <c r="B134" s="71">
        <v>12</v>
      </c>
      <c r="C134" s="71"/>
      <c r="D134" s="71"/>
      <c r="E134" s="71">
        <f t="shared" si="10"/>
        <v>0</v>
      </c>
    </row>
    <row r="135" spans="2:14" hidden="1">
      <c r="B135" s="71" t="s">
        <v>94</v>
      </c>
      <c r="C135" s="71"/>
      <c r="D135" s="71"/>
      <c r="E135" s="71">
        <f t="shared" si="10"/>
        <v>0</v>
      </c>
    </row>
    <row r="136" spans="2:14" hidden="1">
      <c r="B136" s="71" t="s">
        <v>7</v>
      </c>
      <c r="C136" s="63">
        <f>C135+C134+C133+C132+C131+C130+C129+C128+C127+C126+C125+C124+C123+C122</f>
        <v>0</v>
      </c>
      <c r="D136" s="63">
        <f>D135+D134+D133+D132+D131+D130+D129+D128+D127+D126+D125+D124+D123+D122</f>
        <v>0</v>
      </c>
      <c r="E136" s="71">
        <f t="shared" si="10"/>
        <v>0</v>
      </c>
    </row>
    <row r="138" spans="2:14" s="2" customFormat="1">
      <c r="B138" s="8" t="s">
        <v>224</v>
      </c>
    </row>
    <row r="139" spans="2:14" s="6" customFormat="1" ht="108.5" customHeight="1">
      <c r="B139" s="158" t="s">
        <v>89</v>
      </c>
      <c r="C139" s="63" t="s">
        <v>36</v>
      </c>
      <c r="D139" s="63" t="s">
        <v>37</v>
      </c>
      <c r="E139" s="63" t="s">
        <v>38</v>
      </c>
      <c r="F139" s="63" t="s">
        <v>39</v>
      </c>
      <c r="G139" s="63" t="s">
        <v>40</v>
      </c>
      <c r="H139" s="63" t="s">
        <v>41</v>
      </c>
      <c r="I139" s="63" t="s">
        <v>42</v>
      </c>
      <c r="J139" s="63" t="s">
        <v>43</v>
      </c>
      <c r="K139" s="63" t="s">
        <v>44</v>
      </c>
      <c r="L139" s="63" t="s">
        <v>250</v>
      </c>
      <c r="M139" s="156" t="s">
        <v>167</v>
      </c>
      <c r="N139" s="7"/>
    </row>
    <row r="140" spans="2:14" s="6" customFormat="1" ht="19">
      <c r="B140" s="159"/>
      <c r="C140" s="23" t="s">
        <v>120</v>
      </c>
      <c r="D140" s="23" t="s">
        <v>121</v>
      </c>
      <c r="E140" s="23" t="s">
        <v>122</v>
      </c>
      <c r="F140" s="23" t="s">
        <v>123</v>
      </c>
      <c r="G140" s="23" t="s">
        <v>124</v>
      </c>
      <c r="H140" s="23" t="s">
        <v>125</v>
      </c>
      <c r="I140" s="23" t="s">
        <v>126</v>
      </c>
      <c r="J140" s="23" t="s">
        <v>127</v>
      </c>
      <c r="K140" s="23" t="s">
        <v>128</v>
      </c>
      <c r="L140" s="23" t="s">
        <v>129</v>
      </c>
      <c r="M140" s="157"/>
      <c r="N140" s="7"/>
    </row>
    <row r="141" spans="2:14" hidden="1">
      <c r="B141" s="71" t="s">
        <v>88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71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71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71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71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71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71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idden="1">
      <c r="B148" s="71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71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idden="1">
      <c r="B150" s="71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>
      <c r="B151" s="71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71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71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idden="1">
      <c r="B154" s="71" t="s">
        <v>94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71" t="s">
        <v>7</v>
      </c>
      <c r="C155" s="63">
        <f>C154+C153+C152+C151+C150+C149+C148+C147+C146+C145+C144+C143+C142+C141</f>
        <v>0</v>
      </c>
      <c r="D155" s="63">
        <f t="shared" ref="D155:L155" si="12">D154+D153+D152+D151+D150+D149+D148+D147+D146+D145+D144+D143+D142+D141</f>
        <v>0</v>
      </c>
      <c r="E155" s="63">
        <f t="shared" si="12"/>
        <v>0</v>
      </c>
      <c r="F155" s="63">
        <f t="shared" si="12"/>
        <v>0</v>
      </c>
      <c r="G155" s="63">
        <f t="shared" si="12"/>
        <v>0</v>
      </c>
      <c r="H155" s="63">
        <f t="shared" si="12"/>
        <v>0</v>
      </c>
      <c r="I155" s="63">
        <f t="shared" si="12"/>
        <v>0</v>
      </c>
      <c r="J155" s="63">
        <f t="shared" si="12"/>
        <v>0</v>
      </c>
      <c r="K155" s="63">
        <f t="shared" si="12"/>
        <v>0</v>
      </c>
      <c r="L155" s="63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225</v>
      </c>
      <c r="C157" s="10"/>
      <c r="D157" s="10"/>
      <c r="E157" s="10"/>
    </row>
    <row r="158" spans="2:15" ht="57" customHeight="1">
      <c r="B158" s="158" t="s">
        <v>89</v>
      </c>
      <c r="C158" s="63" t="s">
        <v>45</v>
      </c>
      <c r="D158" s="63" t="s">
        <v>46</v>
      </c>
      <c r="E158" s="63" t="s">
        <v>47</v>
      </c>
      <c r="F158" s="63" t="s">
        <v>50</v>
      </c>
      <c r="G158" s="63" t="s">
        <v>26</v>
      </c>
      <c r="H158" s="63" t="s">
        <v>51</v>
      </c>
      <c r="I158" s="63" t="s">
        <v>52</v>
      </c>
      <c r="J158" s="63" t="s">
        <v>53</v>
      </c>
      <c r="K158" s="63" t="s">
        <v>54</v>
      </c>
      <c r="L158" s="63" t="s">
        <v>251</v>
      </c>
      <c r="M158" s="63" t="s">
        <v>252</v>
      </c>
      <c r="N158" s="63" t="s">
        <v>229</v>
      </c>
      <c r="O158" s="156" t="s">
        <v>167</v>
      </c>
    </row>
    <row r="159" spans="2:15" ht="16" customHeight="1">
      <c r="B159" s="159"/>
      <c r="C159" s="23" t="s">
        <v>130</v>
      </c>
      <c r="D159" s="23" t="s">
        <v>131</v>
      </c>
      <c r="E159" s="23" t="s">
        <v>132</v>
      </c>
      <c r="F159" s="23" t="s">
        <v>133</v>
      </c>
      <c r="G159" s="23" t="s">
        <v>134</v>
      </c>
      <c r="H159" s="23" t="s">
        <v>135</v>
      </c>
      <c r="I159" s="23" t="s">
        <v>136</v>
      </c>
      <c r="J159" s="23" t="s">
        <v>137</v>
      </c>
      <c r="K159" s="23" t="s">
        <v>138</v>
      </c>
      <c r="L159" s="23" t="s">
        <v>139</v>
      </c>
      <c r="M159" s="23" t="s">
        <v>227</v>
      </c>
      <c r="N159" s="23" t="s">
        <v>253</v>
      </c>
      <c r="O159" s="157"/>
    </row>
    <row r="160" spans="2:15" hidden="1">
      <c r="B160" s="71" t="s">
        <v>88</v>
      </c>
      <c r="C160" s="63"/>
      <c r="D160" s="63"/>
      <c r="E160" s="63"/>
      <c r="F160" s="71"/>
      <c r="G160" s="71"/>
      <c r="H160" s="71"/>
      <c r="I160" s="71"/>
      <c r="J160" s="71"/>
      <c r="K160" s="71"/>
      <c r="L160" s="71"/>
      <c r="M160" s="71"/>
      <c r="N160" s="71"/>
      <c r="O160" s="71">
        <f>SUM(C160:N160)</f>
        <v>0</v>
      </c>
    </row>
    <row r="161" spans="2:15" hidden="1">
      <c r="B161" s="71">
        <v>1</v>
      </c>
      <c r="C161" s="63"/>
      <c r="D161" s="63"/>
      <c r="E161" s="63"/>
      <c r="F161" s="71"/>
      <c r="G161" s="71"/>
      <c r="H161" s="71"/>
      <c r="I161" s="71"/>
      <c r="J161" s="71"/>
      <c r="K161" s="71"/>
      <c r="L161" s="71"/>
      <c r="M161" s="71"/>
      <c r="N161" s="71"/>
      <c r="O161" s="71">
        <f t="shared" ref="O161:O174" si="13">SUM(C161:N161)</f>
        <v>0</v>
      </c>
    </row>
    <row r="162" spans="2:15" hidden="1">
      <c r="B162" s="71">
        <v>2</v>
      </c>
      <c r="C162" s="63"/>
      <c r="D162" s="63"/>
      <c r="E162" s="63"/>
      <c r="F162" s="71"/>
      <c r="G162" s="71"/>
      <c r="H162" s="71"/>
      <c r="I162" s="71"/>
      <c r="J162" s="71"/>
      <c r="K162" s="71"/>
      <c r="L162" s="71"/>
      <c r="M162" s="71"/>
      <c r="N162" s="71"/>
      <c r="O162" s="71">
        <f t="shared" si="13"/>
        <v>0</v>
      </c>
    </row>
    <row r="163" spans="2:15" hidden="1">
      <c r="B163" s="71">
        <v>3</v>
      </c>
      <c r="C163" s="63"/>
      <c r="D163" s="63"/>
      <c r="E163" s="63"/>
      <c r="F163" s="71"/>
      <c r="G163" s="71"/>
      <c r="H163" s="71"/>
      <c r="I163" s="71"/>
      <c r="J163" s="71"/>
      <c r="K163" s="71"/>
      <c r="L163" s="71"/>
      <c r="M163" s="71"/>
      <c r="N163" s="71"/>
      <c r="O163" s="71">
        <f t="shared" si="13"/>
        <v>0</v>
      </c>
    </row>
    <row r="164" spans="2:15" hidden="1">
      <c r="B164" s="71">
        <v>4</v>
      </c>
      <c r="C164" s="63"/>
      <c r="D164" s="63"/>
      <c r="E164" s="63"/>
      <c r="F164" s="71"/>
      <c r="G164" s="71"/>
      <c r="H164" s="71"/>
      <c r="I164" s="71"/>
      <c r="J164" s="71"/>
      <c r="K164" s="71"/>
      <c r="L164" s="71"/>
      <c r="M164" s="71"/>
      <c r="N164" s="71"/>
      <c r="O164" s="71">
        <f t="shared" si="13"/>
        <v>0</v>
      </c>
    </row>
    <row r="165" spans="2:15" hidden="1">
      <c r="B165" s="71">
        <v>5</v>
      </c>
      <c r="C165" s="63"/>
      <c r="D165" s="63"/>
      <c r="E165" s="63"/>
      <c r="F165" s="71"/>
      <c r="G165" s="71"/>
      <c r="H165" s="71"/>
      <c r="I165" s="71"/>
      <c r="J165" s="71"/>
      <c r="K165" s="71"/>
      <c r="L165" s="71"/>
      <c r="M165" s="71"/>
      <c r="N165" s="71"/>
      <c r="O165" s="71">
        <f t="shared" si="13"/>
        <v>0</v>
      </c>
    </row>
    <row r="166" spans="2:15" hidden="1">
      <c r="B166" s="71">
        <v>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>
        <f t="shared" si="13"/>
        <v>0</v>
      </c>
    </row>
    <row r="167" spans="2:15" hidden="1">
      <c r="B167" s="71">
        <v>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>
        <f t="shared" si="13"/>
        <v>0</v>
      </c>
    </row>
    <row r="168" spans="2:15" hidden="1">
      <c r="B168" s="71">
        <v>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>
        <f t="shared" si="13"/>
        <v>0</v>
      </c>
    </row>
    <row r="169" spans="2:15" hidden="1">
      <c r="B169" s="71">
        <v>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>
        <f t="shared" si="13"/>
        <v>0</v>
      </c>
    </row>
    <row r="170" spans="2:15">
      <c r="B170" s="71">
        <v>10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>
        <f t="shared" si="13"/>
        <v>0</v>
      </c>
    </row>
    <row r="171" spans="2:15" hidden="1">
      <c r="B171" s="71">
        <v>11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>
        <f t="shared" si="13"/>
        <v>0</v>
      </c>
    </row>
    <row r="172" spans="2:15" hidden="1">
      <c r="B172" s="71">
        <v>12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>
        <f t="shared" si="13"/>
        <v>0</v>
      </c>
    </row>
    <row r="173" spans="2:15" hidden="1">
      <c r="B173" s="71" t="s">
        <v>94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>
        <f t="shared" si="13"/>
        <v>0</v>
      </c>
    </row>
    <row r="174" spans="2:15" hidden="1">
      <c r="B174" s="71" t="s">
        <v>7</v>
      </c>
      <c r="C174" s="63">
        <f>SUM(C160:C173)</f>
        <v>0</v>
      </c>
      <c r="D174" s="63">
        <f t="shared" ref="D174:N174" si="14">SUM(D160:D173)</f>
        <v>0</v>
      </c>
      <c r="E174" s="63">
        <f t="shared" si="14"/>
        <v>0</v>
      </c>
      <c r="F174" s="63">
        <f t="shared" si="14"/>
        <v>0</v>
      </c>
      <c r="G174" s="63">
        <f t="shared" si="14"/>
        <v>0</v>
      </c>
      <c r="H174" s="63">
        <f t="shared" si="14"/>
        <v>0</v>
      </c>
      <c r="I174" s="63">
        <f t="shared" si="14"/>
        <v>0</v>
      </c>
      <c r="J174" s="63">
        <f t="shared" si="14"/>
        <v>0</v>
      </c>
      <c r="K174" s="63">
        <f t="shared" si="14"/>
        <v>0</v>
      </c>
      <c r="L174" s="63">
        <f t="shared" si="14"/>
        <v>0</v>
      </c>
      <c r="M174" s="63">
        <f t="shared" si="14"/>
        <v>0</v>
      </c>
      <c r="N174" s="63">
        <f t="shared" si="14"/>
        <v>0</v>
      </c>
      <c r="O174" s="71">
        <f t="shared" si="13"/>
        <v>0</v>
      </c>
    </row>
    <row r="176" spans="2:15" s="2" customFormat="1" ht="14.5" customHeight="1">
      <c r="B176" s="33" t="s">
        <v>226</v>
      </c>
      <c r="C176" s="8"/>
      <c r="D176" s="8"/>
      <c r="E176" s="8"/>
      <c r="F176" s="8"/>
      <c r="G176" s="8"/>
      <c r="H176" s="8"/>
    </row>
    <row r="177" spans="2:36" ht="240.5" customHeight="1">
      <c r="B177" s="158" t="s">
        <v>89</v>
      </c>
      <c r="C177" s="63" t="s">
        <v>57</v>
      </c>
      <c r="D177" s="63" t="s">
        <v>254</v>
      </c>
      <c r="E177" s="63" t="s">
        <v>58</v>
      </c>
      <c r="F177" s="63" t="s">
        <v>59</v>
      </c>
      <c r="G177" s="63" t="s">
        <v>61</v>
      </c>
      <c r="H177" s="63" t="s">
        <v>62</v>
      </c>
      <c r="I177" s="63" t="s">
        <v>66</v>
      </c>
      <c r="J177" s="63" t="s">
        <v>67</v>
      </c>
      <c r="K177" s="63" t="s">
        <v>68</v>
      </c>
      <c r="L177" s="63" t="s">
        <v>69</v>
      </c>
      <c r="M177" s="63" t="s">
        <v>70</v>
      </c>
      <c r="N177" s="63" t="s">
        <v>71</v>
      </c>
      <c r="O177" s="63" t="s">
        <v>72</v>
      </c>
      <c r="P177" s="63" t="s">
        <v>73</v>
      </c>
      <c r="Q177" s="63" t="s">
        <v>74</v>
      </c>
      <c r="R177" s="63" t="s">
        <v>255</v>
      </c>
      <c r="S177" s="63" t="s">
        <v>256</v>
      </c>
      <c r="T177" s="63" t="s">
        <v>257</v>
      </c>
      <c r="U177" s="63" t="s">
        <v>75</v>
      </c>
      <c r="V177" s="63" t="s">
        <v>76</v>
      </c>
      <c r="W177" s="63" t="s">
        <v>77</v>
      </c>
      <c r="X177" s="63" t="s">
        <v>258</v>
      </c>
      <c r="Y177" s="63" t="s">
        <v>78</v>
      </c>
      <c r="Z177" s="63" t="s">
        <v>80</v>
      </c>
      <c r="AA177" s="63" t="s">
        <v>83</v>
      </c>
      <c r="AB177" s="63" t="s">
        <v>84</v>
      </c>
      <c r="AC177" s="63" t="s">
        <v>79</v>
      </c>
      <c r="AD177" s="63" t="s">
        <v>81</v>
      </c>
      <c r="AE177" s="63" t="s">
        <v>259</v>
      </c>
      <c r="AF177" s="63" t="s">
        <v>82</v>
      </c>
      <c r="AG177" s="63" t="s">
        <v>85</v>
      </c>
      <c r="AH177" s="63" t="s">
        <v>260</v>
      </c>
      <c r="AI177" s="63" t="s">
        <v>261</v>
      </c>
      <c r="AJ177" s="156" t="s">
        <v>167</v>
      </c>
    </row>
    <row r="178" spans="2:36" ht="16.5" customHeight="1">
      <c r="B178" s="159"/>
      <c r="C178" s="23" t="s">
        <v>262</v>
      </c>
      <c r="D178" s="23" t="s">
        <v>263</v>
      </c>
      <c r="E178" s="23" t="s">
        <v>264</v>
      </c>
      <c r="F178" s="23" t="s">
        <v>265</v>
      </c>
      <c r="G178" s="23" t="s">
        <v>266</v>
      </c>
      <c r="H178" s="23" t="s">
        <v>267</v>
      </c>
      <c r="I178" s="23" t="s">
        <v>268</v>
      </c>
      <c r="J178" s="23" t="s">
        <v>269</v>
      </c>
      <c r="K178" s="23" t="s">
        <v>270</v>
      </c>
      <c r="L178" s="23" t="s">
        <v>271</v>
      </c>
      <c r="M178" s="23" t="s">
        <v>272</v>
      </c>
      <c r="N178" s="23" t="s">
        <v>273</v>
      </c>
      <c r="O178" s="23" t="s">
        <v>274</v>
      </c>
      <c r="P178" s="23" t="s">
        <v>275</v>
      </c>
      <c r="Q178" s="23" t="s">
        <v>276</v>
      </c>
      <c r="R178" s="23" t="s">
        <v>277</v>
      </c>
      <c r="S178" s="23" t="s">
        <v>278</v>
      </c>
      <c r="T178" s="23" t="s">
        <v>279</v>
      </c>
      <c r="U178" s="23" t="s">
        <v>280</v>
      </c>
      <c r="V178" s="23" t="s">
        <v>281</v>
      </c>
      <c r="W178" s="23" t="s">
        <v>282</v>
      </c>
      <c r="X178" s="23" t="s">
        <v>283</v>
      </c>
      <c r="Y178" s="23" t="s">
        <v>284</v>
      </c>
      <c r="Z178" s="23" t="s">
        <v>285</v>
      </c>
      <c r="AA178" s="23" t="s">
        <v>286</v>
      </c>
      <c r="AB178" s="23" t="s">
        <v>287</v>
      </c>
      <c r="AC178" s="23" t="s">
        <v>288</v>
      </c>
      <c r="AD178" s="23" t="s">
        <v>289</v>
      </c>
      <c r="AE178" s="23" t="s">
        <v>290</v>
      </c>
      <c r="AF178" s="23" t="s">
        <v>291</v>
      </c>
      <c r="AG178" s="23" t="s">
        <v>292</v>
      </c>
      <c r="AH178" s="23" t="s">
        <v>293</v>
      </c>
      <c r="AI178" s="23" t="s">
        <v>294</v>
      </c>
      <c r="AJ178" s="157"/>
    </row>
    <row r="179" spans="2:36" hidden="1">
      <c r="B179" s="71" t="s">
        <v>88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idden="1">
      <c r="B180" s="71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idden="1">
      <c r="B181" s="71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71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71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71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71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idden="1">
      <c r="B186" s="71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71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idden="1">
      <c r="B188" s="71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>
      <c r="B189" s="71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71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71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71" t="s">
        <v>94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71" t="s">
        <v>7</v>
      </c>
      <c r="C193" s="63">
        <f>C192+C191+C190+C189+C188+C187+C186+C185+C184+C183+C182+C181+C180+C179</f>
        <v>0</v>
      </c>
      <c r="D193" s="63">
        <f t="shared" ref="D193:AI193" si="16">D192+D191+D190+D189+D188+D187+D186+D185+D184+D183+D182+D181+D180+D179</f>
        <v>0</v>
      </c>
      <c r="E193" s="63">
        <f t="shared" si="16"/>
        <v>0</v>
      </c>
      <c r="F193" s="63">
        <f t="shared" si="16"/>
        <v>0</v>
      </c>
      <c r="G193" s="63">
        <f t="shared" si="16"/>
        <v>0</v>
      </c>
      <c r="H193" s="63">
        <f t="shared" si="16"/>
        <v>0</v>
      </c>
      <c r="I193" s="63">
        <f t="shared" si="16"/>
        <v>0</v>
      </c>
      <c r="J193" s="63">
        <f t="shared" si="16"/>
        <v>0</v>
      </c>
      <c r="K193" s="63">
        <f t="shared" si="16"/>
        <v>0</v>
      </c>
      <c r="L193" s="63">
        <f t="shared" si="16"/>
        <v>0</v>
      </c>
      <c r="M193" s="63">
        <f t="shared" si="16"/>
        <v>0</v>
      </c>
      <c r="N193" s="63">
        <f t="shared" si="16"/>
        <v>0</v>
      </c>
      <c r="O193" s="63">
        <f t="shared" si="16"/>
        <v>0</v>
      </c>
      <c r="P193" s="63">
        <f t="shared" si="16"/>
        <v>0</v>
      </c>
      <c r="Q193" s="63">
        <f t="shared" si="16"/>
        <v>0</v>
      </c>
      <c r="R193" s="63">
        <f t="shared" si="16"/>
        <v>0</v>
      </c>
      <c r="S193" s="63">
        <f t="shared" si="16"/>
        <v>0</v>
      </c>
      <c r="T193" s="63">
        <f t="shared" si="16"/>
        <v>0</v>
      </c>
      <c r="U193" s="63">
        <f t="shared" si="16"/>
        <v>0</v>
      </c>
      <c r="V193" s="63">
        <f t="shared" si="16"/>
        <v>0</v>
      </c>
      <c r="W193" s="63">
        <f t="shared" si="16"/>
        <v>0</v>
      </c>
      <c r="X193" s="63">
        <f t="shared" si="16"/>
        <v>0</v>
      </c>
      <c r="Y193" s="63">
        <f t="shared" si="16"/>
        <v>0</v>
      </c>
      <c r="Z193" s="63">
        <f t="shared" si="16"/>
        <v>0</v>
      </c>
      <c r="AA193" s="63">
        <f t="shared" si="16"/>
        <v>0</v>
      </c>
      <c r="AB193" s="63">
        <f t="shared" si="16"/>
        <v>0</v>
      </c>
      <c r="AC193" s="63">
        <f t="shared" si="16"/>
        <v>0</v>
      </c>
      <c r="AD193" s="63">
        <f t="shared" si="16"/>
        <v>0</v>
      </c>
      <c r="AE193" s="63">
        <f t="shared" si="16"/>
        <v>0</v>
      </c>
      <c r="AF193" s="63">
        <f t="shared" si="16"/>
        <v>0</v>
      </c>
      <c r="AG193" s="63">
        <f t="shared" si="16"/>
        <v>0</v>
      </c>
      <c r="AH193" s="63">
        <f t="shared" si="16"/>
        <v>0</v>
      </c>
      <c r="AI193" s="63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64" t="s">
        <v>89</v>
      </c>
      <c r="C197" s="64" t="s">
        <v>8</v>
      </c>
      <c r="D197" s="64" t="s">
        <v>9</v>
      </c>
      <c r="E197" s="63" t="s">
        <v>167</v>
      </c>
    </row>
    <row r="198" spans="2:36" hidden="1">
      <c r="B198" s="71" t="s">
        <v>88</v>
      </c>
      <c r="C198" s="14"/>
      <c r="D198" s="14"/>
      <c r="E198" s="18">
        <f>SUM(C198:D198)</f>
        <v>0</v>
      </c>
    </row>
    <row r="199" spans="2:36" hidden="1">
      <c r="B199" s="71">
        <v>1</v>
      </c>
      <c r="C199" s="14"/>
      <c r="D199" s="14"/>
      <c r="E199" s="18">
        <f t="shared" ref="E199:E212" si="17">SUM(C199:D199)</f>
        <v>0</v>
      </c>
    </row>
    <row r="200" spans="2:36" hidden="1">
      <c r="B200" s="71">
        <v>2</v>
      </c>
      <c r="C200" s="14"/>
      <c r="D200" s="14"/>
      <c r="E200" s="18">
        <f t="shared" si="17"/>
        <v>0</v>
      </c>
    </row>
    <row r="201" spans="2:36" hidden="1">
      <c r="B201" s="71">
        <v>3</v>
      </c>
      <c r="C201" s="14"/>
      <c r="D201" s="14"/>
      <c r="E201" s="18">
        <f t="shared" si="17"/>
        <v>0</v>
      </c>
    </row>
    <row r="202" spans="2:36" hidden="1">
      <c r="B202" s="71">
        <v>4</v>
      </c>
      <c r="C202" s="14"/>
      <c r="D202" s="14"/>
      <c r="E202" s="18">
        <f t="shared" si="17"/>
        <v>0</v>
      </c>
    </row>
    <row r="203" spans="2:36" hidden="1">
      <c r="B203" s="71">
        <v>5</v>
      </c>
      <c r="C203" s="14"/>
      <c r="D203" s="14"/>
      <c r="E203" s="18">
        <f t="shared" si="17"/>
        <v>0</v>
      </c>
    </row>
    <row r="204" spans="2:36" hidden="1">
      <c r="B204" s="71">
        <v>6</v>
      </c>
      <c r="C204" s="14"/>
      <c r="D204" s="14"/>
      <c r="E204" s="18">
        <f t="shared" si="17"/>
        <v>0</v>
      </c>
    </row>
    <row r="205" spans="2:36" hidden="1">
      <c r="B205" s="71">
        <v>7</v>
      </c>
      <c r="C205" s="14"/>
      <c r="D205" s="14"/>
      <c r="E205" s="18">
        <f t="shared" si="17"/>
        <v>0</v>
      </c>
    </row>
    <row r="206" spans="2:36" hidden="1">
      <c r="B206" s="71">
        <v>8</v>
      </c>
      <c r="C206" s="14"/>
      <c r="D206" s="14"/>
      <c r="E206" s="18">
        <f t="shared" si="17"/>
        <v>0</v>
      </c>
    </row>
    <row r="207" spans="2:36" hidden="1">
      <c r="B207" s="71">
        <v>9</v>
      </c>
      <c r="C207" s="14"/>
      <c r="D207" s="14"/>
      <c r="E207" s="18">
        <f t="shared" si="17"/>
        <v>0</v>
      </c>
    </row>
    <row r="208" spans="2:36">
      <c r="B208" s="71">
        <v>10</v>
      </c>
      <c r="C208" s="14"/>
      <c r="D208" s="14"/>
      <c r="E208" s="18">
        <f t="shared" si="17"/>
        <v>0</v>
      </c>
    </row>
    <row r="209" spans="2:10" hidden="1">
      <c r="B209" s="71">
        <v>11</v>
      </c>
      <c r="C209" s="14"/>
      <c r="D209" s="14"/>
      <c r="E209" s="18">
        <f t="shared" si="17"/>
        <v>0</v>
      </c>
    </row>
    <row r="210" spans="2:10" hidden="1">
      <c r="B210" s="71">
        <v>12</v>
      </c>
      <c r="C210" s="14"/>
      <c r="D210" s="14"/>
      <c r="E210" s="18">
        <f t="shared" si="17"/>
        <v>0</v>
      </c>
    </row>
    <row r="211" spans="2:10" hidden="1">
      <c r="B211" s="71" t="s">
        <v>94</v>
      </c>
      <c r="C211" s="14"/>
      <c r="D211" s="14"/>
      <c r="E211" s="18">
        <f t="shared" si="17"/>
        <v>0</v>
      </c>
    </row>
    <row r="212" spans="2:10" hidden="1">
      <c r="B212" s="71" t="s">
        <v>7</v>
      </c>
      <c r="C212" s="63">
        <f>C211+C210+C209+C208+C207+C206+C205+C204+C203+C202+C201+C200+C199+C198</f>
        <v>0</v>
      </c>
      <c r="D212" s="63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228</v>
      </c>
    </row>
    <row r="215" spans="2:10" ht="85">
      <c r="B215" s="158" t="s">
        <v>89</v>
      </c>
      <c r="C215" s="17" t="s">
        <v>55</v>
      </c>
      <c r="D215" s="17" t="s">
        <v>56</v>
      </c>
      <c r="E215" s="63" t="s">
        <v>60</v>
      </c>
      <c r="F215" s="63" t="s">
        <v>64</v>
      </c>
      <c r="G215" s="63" t="s">
        <v>63</v>
      </c>
      <c r="H215" s="63" t="s">
        <v>65</v>
      </c>
      <c r="I215" s="63" t="s">
        <v>87</v>
      </c>
      <c r="J215" s="156" t="s">
        <v>167</v>
      </c>
    </row>
    <row r="216" spans="2:10" ht="19">
      <c r="B216" s="159"/>
      <c r="C216" s="23" t="s">
        <v>140</v>
      </c>
      <c r="D216" s="23" t="s">
        <v>141</v>
      </c>
      <c r="E216" s="23" t="s">
        <v>142</v>
      </c>
      <c r="F216" s="23" t="s">
        <v>143</v>
      </c>
      <c r="G216" s="23" t="s">
        <v>144</v>
      </c>
      <c r="H216" s="23" t="s">
        <v>145</v>
      </c>
      <c r="I216" s="23" t="s">
        <v>146</v>
      </c>
      <c r="J216" s="157"/>
    </row>
    <row r="217" spans="2:10" hidden="1">
      <c r="B217" s="71" t="s">
        <v>88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idden="1">
      <c r="B218" s="71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idden="1">
      <c r="B219" s="71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71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71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71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71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idden="1">
      <c r="B224" s="71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71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idden="1">
      <c r="B226" s="71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>
      <c r="B227" s="71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71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71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71" t="s">
        <v>94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71" t="s">
        <v>7</v>
      </c>
      <c r="C231" s="63">
        <f>C230+C229+C228+C227+C226+C225+C224+C223+C222+C221+C220+C219+C218+C217</f>
        <v>0</v>
      </c>
      <c r="D231" s="63">
        <f t="shared" ref="D231:I231" si="19">D230+D229+D228+D227+D226+D225+D224+D223+D222+D221+D220+D219+D218+D217</f>
        <v>0</v>
      </c>
      <c r="E231" s="63">
        <f t="shared" si="19"/>
        <v>0</v>
      </c>
      <c r="F231" s="63">
        <f t="shared" si="19"/>
        <v>0</v>
      </c>
      <c r="G231" s="63">
        <f t="shared" si="19"/>
        <v>0</v>
      </c>
      <c r="H231" s="63">
        <f t="shared" si="19"/>
        <v>0</v>
      </c>
      <c r="I231" s="63">
        <f t="shared" si="19"/>
        <v>0</v>
      </c>
      <c r="J231" s="18">
        <f t="shared" si="18"/>
        <v>0</v>
      </c>
    </row>
    <row r="233" spans="2:10">
      <c r="B233" s="140" t="s">
        <v>175</v>
      </c>
      <c r="C233" s="140"/>
      <c r="D233" s="32" t="s">
        <v>176</v>
      </c>
    </row>
    <row r="234" spans="2:10">
      <c r="B234" s="21" t="str">
        <f>IF(D233="","",IF(D233="English",'File Directory'!B53,IF(D233="Filipino",'File Directory'!B78,'File Directory'!B103)))</f>
        <v xml:space="preserve">Instruction: </v>
      </c>
      <c r="D234" s="13"/>
    </row>
    <row r="235" spans="2:10">
      <c r="B235" s="13"/>
      <c r="C235" s="22" t="str">
        <f>IF($D$233="","",IF($D$233="English",'File Directory'!C54,IF($D$233="Filipino",'File Directory'!C79,'File Directory'!C104)))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Directory'!C55,IF($D$233="Filipino",'File Directory'!C80,'File Directory'!C105)))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Directory'!C56,IF($D$233="Filipino",'File Directory'!C81,'File Directory'!C106)))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Directory'!C58,IF($D$233="Filipino",'File Directory'!C83,'File Directory'!C108)))</f>
        <v>*For Prospective Adviser</v>
      </c>
    </row>
    <row r="240" spans="2:10">
      <c r="C240" s="22" t="str">
        <f>IF($D$233="","",IF($D$233="English",'File Directory'!C59,IF($D$233="Filipino",'File Directory'!C84,'File Directory'!C109)))</f>
        <v>1. Review all MLESF for Accuracy/completeness</v>
      </c>
    </row>
    <row r="241" spans="3:3">
      <c r="C241" s="22" t="str">
        <f>IF($D$233="","",IF($D$233="English",'File Directory'!C60,IF($D$233="Filipino",'File Directory'!C85,'File Directory'!C110)))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Directory'!C61,IF($D$233="Filipino",'File Directory'!C86,'File Directory'!C111)))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Directory'!C63,IF($D$233="Filipino",'File Directory'!C88,'File Directory'!C113)))</f>
        <v>For Grade Level Enrollment Chair (if any)</v>
      </c>
    </row>
    <row r="245" spans="3:3">
      <c r="C245" s="22" t="str">
        <f>IF($D$233="","",IF($D$233="English",'File Directory'!C64,IF($D$233="Filipino",'File Directory'!C89,'File Directory'!C114)))</f>
        <v>1. Review all Summary Matrix submitted by advisers, check for accuracy/completeness</v>
      </c>
    </row>
    <row r="246" spans="3:3">
      <c r="C246" s="22" t="str">
        <f>IF($D$233="","",IF($D$233="English",'File Directory'!C65,IF($D$233="Filipino",'File Directory'!C90,'File Directory'!C115)))</f>
        <v xml:space="preserve">2. Prepare a Summary Matrix with totality for all items/questions of all sections </v>
      </c>
    </row>
    <row r="247" spans="3:3">
      <c r="C247" s="22" t="str">
        <f>IF($D$233="","",IF($D$233="English",'File Directory'!C66,IF($D$233="Filipino",'File Directory'!C91,'File Directory'!C116)))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Directory'!C68,IF($D$233="Filipino",'File Directory'!C93,'File Directory'!C118)))</f>
        <v>For School Enrollment Focal Person (SEFP)</v>
      </c>
    </row>
    <row r="250" spans="3:3">
      <c r="C250" s="22" t="str">
        <f>IF($D$233="","",IF($D$233="English",'File Directory'!C69,IF($D$233="Filipino",'File Directory'!C94,'File Directory'!C119)))</f>
        <v>1. Review all Grade Level Summary Matrix submitted by GLEC, check for accuracy/completeness</v>
      </c>
    </row>
    <row r="251" spans="3:3">
      <c r="C251" s="22" t="str">
        <f>IF($D$233="","",IF($D$233="English",'File Directory'!C70,IF($D$233="Filipino",'File Directory'!C95,'File Directory'!C120)))</f>
        <v>2. Prepare a Summary Matrix with totality for all items/questions of all Grade Levels</v>
      </c>
    </row>
    <row r="252" spans="3:3">
      <c r="C252" s="22" t="str">
        <f>IF($D$233="","",IF($D$233="English",'File Directory'!C71,IF($D$233="Filipino",'File Directory'!C96,'File Directory'!C121)))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Directory'!C73,IF($D$233="Filipino",'File Directory'!C98,'File Directory'!C123)))</f>
        <v>For LIS System Administrator</v>
      </c>
    </row>
    <row r="255" spans="3:3">
      <c r="C255" s="22" t="str">
        <f>IF($D$233="","",IF($D$233="English",'File Directory'!C74,IF($D$233="Filipino",'File Directory'!C99,'File Directory'!C124)))</f>
        <v>1. Review the School Level Summary Matrix  validate the correctness of enrollment count vis-a-vis the number of respondents</v>
      </c>
    </row>
    <row r="256" spans="3:3">
      <c r="C256" s="22" t="str">
        <f>IF($D$233="","",IF($D$233="English",'File Directory'!C75,IF($D$233="Filipino",'File Directory'!C100,'File Directory'!C125)))</f>
        <v>2. Login to LIS and click the QC Folder available in the Dashboard</v>
      </c>
    </row>
    <row r="257" spans="3:3">
      <c r="C257" s="22" t="str">
        <f>IF($D$233="","",IF($D$233="English",'File Directory'!C76,IF($D$233="Filipino",'File Directory'!C101,'File Directory'!C126)))</f>
        <v>3. Input total count for each table as appeared in the Summary Matrix.  May use the assigned code as appopriate for easy reference.</v>
      </c>
    </row>
  </sheetData>
  <mergeCells count="20">
    <mergeCell ref="D3:F3"/>
    <mergeCell ref="B4:C4"/>
    <mergeCell ref="G4:H4"/>
    <mergeCell ref="B5:C5"/>
    <mergeCell ref="E5:I5"/>
    <mergeCell ref="B27:B28"/>
    <mergeCell ref="J27:J28"/>
    <mergeCell ref="B82:B83"/>
    <mergeCell ref="S82:S83"/>
    <mergeCell ref="B101:B102"/>
    <mergeCell ref="P101:P102"/>
    <mergeCell ref="AJ177:AJ178"/>
    <mergeCell ref="B215:B216"/>
    <mergeCell ref="J215:J216"/>
    <mergeCell ref="B233:C233"/>
    <mergeCell ref="B139:B140"/>
    <mergeCell ref="M139:M140"/>
    <mergeCell ref="B158:B159"/>
    <mergeCell ref="B177:B178"/>
    <mergeCell ref="O158:O159"/>
  </mergeCells>
  <dataValidations count="1">
    <dataValidation type="list" allowBlank="1" showInputMessage="1" showErrorMessage="1" sqref="D233" xr:uid="{4BBBC3AF-EC87-6E4C-B4BE-7F6C55106ED5}">
      <formula1>"English,Filipino,Cebuano"</formula1>
    </dataValidation>
  </dataValidations>
  <hyperlinks>
    <hyperlink ref="K1" location="'File Directory'!A1" tooltip="Go Back to File Directory" display="Return to File Directory" xr:uid="{6287F0E3-D908-1C41-9D0B-62F4674442CB}"/>
    <hyperlink ref="J1" location="'Summary Matrix MLESF (SEFP)'!A1" tooltip="View Summary Matrix MLESF (SEFP)" display="Return to Summary Matrix MLESF (SEFP)" xr:uid="{27B1B1D1-CE6E-5845-B358-ECADAC6E8E3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BA03A-7B88-8A4B-9C69-EF85DB520ECE}">
  <sheetPr>
    <tabColor rgb="FF002060"/>
  </sheetPr>
  <dimension ref="B1:AJ257"/>
  <sheetViews>
    <sheetView workbookViewId="0">
      <selection sqref="A1:XFD1048576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8.8320312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1.5" style="3" customWidth="1"/>
    <col min="15" max="15" width="21.83203125" style="3" customWidth="1"/>
    <col min="16" max="16" width="24.5" style="3" customWidth="1"/>
    <col min="17" max="17" width="20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8.6640625" style="3"/>
    <col min="34" max="34" width="15.83203125" style="3" customWidth="1"/>
    <col min="35" max="35" width="16.5" style="3" customWidth="1"/>
    <col min="36" max="36" width="16.33203125" style="3" customWidth="1"/>
    <col min="37" max="16384" width="8.6640625" style="3"/>
  </cols>
  <sheetData>
    <row r="1" spans="2:14" ht="37" thickBot="1">
      <c r="B1" s="15" t="s">
        <v>180</v>
      </c>
      <c r="J1" s="66" t="s">
        <v>232</v>
      </c>
      <c r="K1" s="67" t="s">
        <v>233</v>
      </c>
    </row>
    <row r="2" spans="2:14" ht="18">
      <c r="B2" s="24" t="s">
        <v>168</v>
      </c>
    </row>
    <row r="3" spans="2:14">
      <c r="B3" s="14" t="s">
        <v>90</v>
      </c>
      <c r="C3" s="16"/>
      <c r="D3" s="164"/>
      <c r="E3" s="165"/>
      <c r="F3" s="166"/>
      <c r="G3" s="14" t="s">
        <v>91</v>
      </c>
      <c r="H3" s="14"/>
      <c r="I3" s="14" t="s">
        <v>177</v>
      </c>
      <c r="J3" s="14"/>
      <c r="K3" s="14" t="s">
        <v>92</v>
      </c>
      <c r="L3" s="14"/>
      <c r="M3" s="14" t="s">
        <v>93</v>
      </c>
      <c r="N3" s="14"/>
    </row>
    <row r="4" spans="2:14" ht="17" thickBot="1">
      <c r="B4" s="167" t="s">
        <v>166</v>
      </c>
      <c r="C4" s="168"/>
      <c r="D4" s="70"/>
      <c r="E4" s="26" t="s">
        <v>148</v>
      </c>
      <c r="F4" s="27"/>
      <c r="G4" s="169" t="s">
        <v>165</v>
      </c>
      <c r="H4" s="170"/>
      <c r="I4" s="68"/>
    </row>
    <row r="5" spans="2:14" ht="16" customHeight="1">
      <c r="B5" s="167" t="s">
        <v>151</v>
      </c>
      <c r="C5" s="168"/>
      <c r="D5" s="25"/>
      <c r="E5" s="171" t="s">
        <v>169</v>
      </c>
      <c r="F5" s="172"/>
      <c r="G5" s="172"/>
      <c r="H5" s="172"/>
      <c r="I5" s="173"/>
    </row>
    <row r="6" spans="2:14" ht="17" customHeight="1" thickBot="1">
      <c r="B6" s="13"/>
      <c r="C6" s="13"/>
      <c r="D6" s="12"/>
      <c r="E6" s="29" t="s">
        <v>170</v>
      </c>
      <c r="F6" s="30"/>
      <c r="G6" s="28" t="s">
        <v>150</v>
      </c>
      <c r="H6" s="28"/>
      <c r="I6" s="31"/>
    </row>
    <row r="7" spans="2:14">
      <c r="B7" s="13"/>
      <c r="C7" s="13"/>
      <c r="D7" s="12"/>
      <c r="E7" s="5"/>
      <c r="F7" s="69"/>
    </row>
    <row r="8" spans="2:14">
      <c r="B8" s="2" t="s">
        <v>295</v>
      </c>
    </row>
    <row r="9" spans="2:14" ht="57" customHeight="1">
      <c r="B9" s="131" t="s">
        <v>89</v>
      </c>
      <c r="C9" s="64" t="s">
        <v>296</v>
      </c>
      <c r="D9" s="64" t="s">
        <v>297</v>
      </c>
      <c r="E9" s="63" t="s">
        <v>167</v>
      </c>
    </row>
    <row r="10" spans="2:14" hidden="1">
      <c r="B10" s="71" t="s">
        <v>88</v>
      </c>
      <c r="C10" s="71"/>
      <c r="D10" s="71"/>
      <c r="E10" s="71">
        <f>SUM(C10:D10)</f>
        <v>0</v>
      </c>
    </row>
    <row r="11" spans="2:14" hidden="1">
      <c r="B11" s="71">
        <v>1</v>
      </c>
      <c r="C11" s="71"/>
      <c r="D11" s="71"/>
      <c r="E11" s="71">
        <f t="shared" ref="E11:E24" si="0">SUM(C11:D11)</f>
        <v>0</v>
      </c>
    </row>
    <row r="12" spans="2:14" hidden="1">
      <c r="B12" s="71">
        <v>2</v>
      </c>
      <c r="C12" s="71"/>
      <c r="D12" s="71"/>
      <c r="E12" s="71">
        <f t="shared" si="0"/>
        <v>0</v>
      </c>
    </row>
    <row r="13" spans="2:14" hidden="1">
      <c r="B13" s="71">
        <v>3</v>
      </c>
      <c r="C13" s="71"/>
      <c r="D13" s="71"/>
      <c r="E13" s="71">
        <f t="shared" si="0"/>
        <v>0</v>
      </c>
    </row>
    <row r="14" spans="2:14" hidden="1">
      <c r="B14" s="71">
        <v>4</v>
      </c>
      <c r="C14" s="71"/>
      <c r="D14" s="71"/>
      <c r="E14" s="71">
        <f t="shared" si="0"/>
        <v>0</v>
      </c>
    </row>
    <row r="15" spans="2:14" hidden="1">
      <c r="B15" s="71">
        <v>5</v>
      </c>
      <c r="C15" s="71"/>
      <c r="D15" s="71"/>
      <c r="E15" s="71">
        <f t="shared" si="0"/>
        <v>0</v>
      </c>
    </row>
    <row r="16" spans="2:14" hidden="1">
      <c r="B16" s="71">
        <v>6</v>
      </c>
      <c r="C16" s="71"/>
      <c r="D16" s="71"/>
      <c r="E16" s="71">
        <f t="shared" si="0"/>
        <v>0</v>
      </c>
    </row>
    <row r="17" spans="2:10" hidden="1">
      <c r="B17" s="71">
        <v>7</v>
      </c>
      <c r="C17" s="71"/>
      <c r="D17" s="71"/>
      <c r="E17" s="71">
        <f t="shared" si="0"/>
        <v>0</v>
      </c>
    </row>
    <row r="18" spans="2:10" hidden="1">
      <c r="B18" s="71">
        <v>8</v>
      </c>
      <c r="C18" s="71"/>
      <c r="D18" s="71"/>
      <c r="E18" s="71">
        <f t="shared" si="0"/>
        <v>0</v>
      </c>
    </row>
    <row r="19" spans="2:10" hidden="1">
      <c r="B19" s="71">
        <v>9</v>
      </c>
      <c r="C19" s="71"/>
      <c r="D19" s="71"/>
      <c r="E19" s="71">
        <f t="shared" si="0"/>
        <v>0</v>
      </c>
    </row>
    <row r="20" spans="2:10">
      <c r="B20" s="71">
        <v>10</v>
      </c>
      <c r="C20" s="71"/>
      <c r="D20" s="71"/>
      <c r="E20" s="71">
        <f t="shared" si="0"/>
        <v>0</v>
      </c>
    </row>
    <row r="21" spans="2:10" hidden="1">
      <c r="B21" s="71">
        <v>11</v>
      </c>
      <c r="C21" s="71"/>
      <c r="D21" s="71"/>
      <c r="E21" s="71">
        <f t="shared" si="0"/>
        <v>0</v>
      </c>
    </row>
    <row r="22" spans="2:10" hidden="1">
      <c r="B22" s="71">
        <v>12</v>
      </c>
      <c r="C22" s="71"/>
      <c r="D22" s="71"/>
      <c r="E22" s="71">
        <f t="shared" si="0"/>
        <v>0</v>
      </c>
    </row>
    <row r="23" spans="2:10" hidden="1">
      <c r="B23" s="71" t="s">
        <v>94</v>
      </c>
      <c r="C23" s="71"/>
      <c r="D23" s="71"/>
      <c r="E23" s="71">
        <f t="shared" si="0"/>
        <v>0</v>
      </c>
    </row>
    <row r="24" spans="2:10" hidden="1">
      <c r="B24" s="71" t="s">
        <v>7</v>
      </c>
      <c r="C24" s="63">
        <f>C23+C22+C21+C20+C19+C18+C17+C16+C15+C14+C13+C12+C11+C10</f>
        <v>0</v>
      </c>
      <c r="D24" s="63">
        <f>D23+D22+D21+D20+D19+D18+D17+D16+D15+D14+D13+D12+D11+D10</f>
        <v>0</v>
      </c>
      <c r="E24" s="71">
        <f t="shared" si="0"/>
        <v>0</v>
      </c>
    </row>
    <row r="25" spans="2:10">
      <c r="B25" s="5"/>
    </row>
    <row r="26" spans="2:10" s="53" customFormat="1">
      <c r="B26" s="56" t="s">
        <v>323</v>
      </c>
    </row>
    <row r="27" spans="2:10" ht="77" customHeight="1">
      <c r="B27" s="162" t="s">
        <v>89</v>
      </c>
      <c r="C27" s="63" t="s">
        <v>0</v>
      </c>
      <c r="D27" s="63" t="s">
        <v>1</v>
      </c>
      <c r="E27" s="63" t="s">
        <v>2</v>
      </c>
      <c r="F27" s="63" t="s">
        <v>3</v>
      </c>
      <c r="G27" s="63" t="s">
        <v>4</v>
      </c>
      <c r="H27" s="63" t="s">
        <v>5</v>
      </c>
      <c r="I27" s="63" t="s">
        <v>6</v>
      </c>
      <c r="J27" s="156" t="s">
        <v>167</v>
      </c>
    </row>
    <row r="28" spans="2:10" ht="17.5" customHeight="1">
      <c r="B28" s="163"/>
      <c r="C28" s="23" t="s">
        <v>113</v>
      </c>
      <c r="D28" s="23" t="s">
        <v>114</v>
      </c>
      <c r="E28" s="23" t="s">
        <v>115</v>
      </c>
      <c r="F28" s="23" t="s">
        <v>116</v>
      </c>
      <c r="G28" s="23" t="s">
        <v>117</v>
      </c>
      <c r="H28" s="23" t="s">
        <v>118</v>
      </c>
      <c r="I28" s="23" t="s">
        <v>119</v>
      </c>
      <c r="J28" s="157"/>
    </row>
    <row r="29" spans="2:10" ht="18" hidden="1" customHeight="1">
      <c r="B29" s="71" t="s">
        <v>88</v>
      </c>
      <c r="C29" s="63"/>
      <c r="D29" s="63"/>
      <c r="E29" s="63"/>
      <c r="F29" s="63"/>
      <c r="G29" s="63"/>
      <c r="H29" s="63"/>
      <c r="I29" s="63"/>
      <c r="J29" s="71">
        <f>SUM(C29:I29)</f>
        <v>0</v>
      </c>
    </row>
    <row r="30" spans="2:10" ht="18" hidden="1" customHeight="1">
      <c r="B30" s="71">
        <v>1</v>
      </c>
      <c r="C30" s="63"/>
      <c r="D30" s="63"/>
      <c r="E30" s="63"/>
      <c r="F30" s="63"/>
      <c r="G30" s="63"/>
      <c r="H30" s="63"/>
      <c r="I30" s="63"/>
      <c r="J30" s="71">
        <f t="shared" ref="J30:J43" si="1">SUM(C30:I30)</f>
        <v>0</v>
      </c>
    </row>
    <row r="31" spans="2:10" ht="18" hidden="1" customHeight="1">
      <c r="B31" s="71">
        <v>2</v>
      </c>
      <c r="C31" s="63"/>
      <c r="D31" s="63"/>
      <c r="E31" s="63"/>
      <c r="F31" s="63"/>
      <c r="G31" s="63"/>
      <c r="H31" s="63"/>
      <c r="I31" s="63"/>
      <c r="J31" s="71">
        <f t="shared" si="1"/>
        <v>0</v>
      </c>
    </row>
    <row r="32" spans="2:10" ht="18" hidden="1" customHeight="1">
      <c r="B32" s="71">
        <v>3</v>
      </c>
      <c r="C32" s="63"/>
      <c r="D32" s="63"/>
      <c r="E32" s="63"/>
      <c r="F32" s="63"/>
      <c r="G32" s="63"/>
      <c r="H32" s="63"/>
      <c r="I32" s="63"/>
      <c r="J32" s="71">
        <f t="shared" si="1"/>
        <v>0</v>
      </c>
    </row>
    <row r="33" spans="2:10" ht="18" hidden="1" customHeight="1">
      <c r="B33" s="71">
        <v>4</v>
      </c>
      <c r="C33" s="63"/>
      <c r="D33" s="63"/>
      <c r="E33" s="63"/>
      <c r="F33" s="63"/>
      <c r="G33" s="63"/>
      <c r="H33" s="63"/>
      <c r="I33" s="63"/>
      <c r="J33" s="71">
        <f t="shared" si="1"/>
        <v>0</v>
      </c>
    </row>
    <row r="34" spans="2:10" ht="18" hidden="1" customHeight="1">
      <c r="B34" s="71">
        <v>5</v>
      </c>
      <c r="C34" s="63"/>
      <c r="D34" s="63"/>
      <c r="E34" s="63"/>
      <c r="F34" s="63"/>
      <c r="G34" s="63"/>
      <c r="H34" s="63"/>
      <c r="I34" s="63"/>
      <c r="J34" s="71">
        <f t="shared" si="1"/>
        <v>0</v>
      </c>
    </row>
    <row r="35" spans="2:10" ht="18" hidden="1" customHeight="1">
      <c r="B35" s="71">
        <v>6</v>
      </c>
      <c r="C35" s="63"/>
      <c r="D35" s="63"/>
      <c r="E35" s="63"/>
      <c r="F35" s="63"/>
      <c r="G35" s="63"/>
      <c r="H35" s="63"/>
      <c r="I35" s="63"/>
      <c r="J35" s="71">
        <f t="shared" si="1"/>
        <v>0</v>
      </c>
    </row>
    <row r="36" spans="2:10" ht="18" hidden="1" customHeight="1">
      <c r="B36" s="71">
        <v>7</v>
      </c>
      <c r="C36" s="63"/>
      <c r="D36" s="63"/>
      <c r="E36" s="63"/>
      <c r="F36" s="63"/>
      <c r="G36" s="63"/>
      <c r="H36" s="63"/>
      <c r="I36" s="63"/>
      <c r="J36" s="71">
        <f t="shared" si="1"/>
        <v>0</v>
      </c>
    </row>
    <row r="37" spans="2:10" ht="18" hidden="1" customHeight="1">
      <c r="B37" s="71">
        <v>8</v>
      </c>
      <c r="C37" s="63"/>
      <c r="D37" s="63"/>
      <c r="E37" s="63"/>
      <c r="F37" s="63"/>
      <c r="G37" s="63"/>
      <c r="H37" s="63"/>
      <c r="I37" s="63"/>
      <c r="J37" s="71">
        <f t="shared" si="1"/>
        <v>0</v>
      </c>
    </row>
    <row r="38" spans="2:10" ht="18" hidden="1" customHeight="1">
      <c r="B38" s="71">
        <v>9</v>
      </c>
      <c r="C38" s="63"/>
      <c r="D38" s="63"/>
      <c r="E38" s="63"/>
      <c r="F38" s="63"/>
      <c r="G38" s="63"/>
      <c r="H38" s="63"/>
      <c r="I38" s="63"/>
      <c r="J38" s="71">
        <f t="shared" si="1"/>
        <v>0</v>
      </c>
    </row>
    <row r="39" spans="2:10" ht="18" customHeight="1">
      <c r="B39" s="71">
        <v>10</v>
      </c>
      <c r="C39" s="63"/>
      <c r="D39" s="63"/>
      <c r="E39" s="63"/>
      <c r="F39" s="63"/>
      <c r="G39" s="63"/>
      <c r="H39" s="63"/>
      <c r="I39" s="63"/>
      <c r="J39" s="71">
        <f t="shared" si="1"/>
        <v>0</v>
      </c>
    </row>
    <row r="40" spans="2:10" ht="18" hidden="1" customHeight="1">
      <c r="B40" s="71">
        <v>11</v>
      </c>
      <c r="C40" s="63"/>
      <c r="D40" s="63"/>
      <c r="E40" s="63"/>
      <c r="F40" s="63"/>
      <c r="G40" s="63"/>
      <c r="H40" s="63"/>
      <c r="I40" s="63"/>
      <c r="J40" s="71">
        <f t="shared" si="1"/>
        <v>0</v>
      </c>
    </row>
    <row r="41" spans="2:10" ht="18" hidden="1" customHeight="1">
      <c r="B41" s="71">
        <v>12</v>
      </c>
      <c r="C41" s="63"/>
      <c r="D41" s="63"/>
      <c r="E41" s="63"/>
      <c r="F41" s="63"/>
      <c r="G41" s="63"/>
      <c r="H41" s="63"/>
      <c r="I41" s="63"/>
      <c r="J41" s="71">
        <f t="shared" si="1"/>
        <v>0</v>
      </c>
    </row>
    <row r="42" spans="2:10" ht="18" hidden="1" customHeight="1">
      <c r="B42" s="71" t="s">
        <v>94</v>
      </c>
      <c r="C42" s="63"/>
      <c r="D42" s="63"/>
      <c r="E42" s="63"/>
      <c r="F42" s="63"/>
      <c r="G42" s="63"/>
      <c r="H42" s="63"/>
      <c r="I42" s="63"/>
      <c r="J42" s="71">
        <f t="shared" si="1"/>
        <v>0</v>
      </c>
    </row>
    <row r="43" spans="2:10" ht="18" hidden="1" customHeight="1">
      <c r="B43" s="71" t="s">
        <v>7</v>
      </c>
      <c r="C43" s="63">
        <f>C42+C41+C40+C39+C38+C37+C36+C35+C34+C33+C32+C31+C30+C29</f>
        <v>0</v>
      </c>
      <c r="D43" s="63">
        <f t="shared" ref="D43:I43" si="2">D42+D41+D40+D39+D38+D37+D36+D35+D34+D33+D32+D31+D30+D29</f>
        <v>0</v>
      </c>
      <c r="E43" s="63">
        <f t="shared" si="2"/>
        <v>0</v>
      </c>
      <c r="F43" s="63">
        <f t="shared" si="2"/>
        <v>0</v>
      </c>
      <c r="G43" s="63">
        <f t="shared" si="2"/>
        <v>0</v>
      </c>
      <c r="H43" s="63">
        <f t="shared" si="2"/>
        <v>0</v>
      </c>
      <c r="I43" s="63">
        <f t="shared" si="2"/>
        <v>0</v>
      </c>
      <c r="J43" s="71">
        <f t="shared" si="1"/>
        <v>0</v>
      </c>
    </row>
    <row r="45" spans="2:10">
      <c r="B45" s="2" t="s">
        <v>219</v>
      </c>
    </row>
    <row r="46" spans="2:10" ht="57" customHeight="1">
      <c r="B46" s="131" t="s">
        <v>89</v>
      </c>
      <c r="C46" s="64" t="s">
        <v>8</v>
      </c>
      <c r="D46" s="64" t="s">
        <v>9</v>
      </c>
      <c r="E46" s="63" t="s">
        <v>167</v>
      </c>
    </row>
    <row r="47" spans="2:10" hidden="1">
      <c r="B47" s="71" t="s">
        <v>88</v>
      </c>
      <c r="C47" s="71"/>
      <c r="D47" s="71"/>
      <c r="E47" s="71">
        <f>SUM(C47:D47)</f>
        <v>0</v>
      </c>
    </row>
    <row r="48" spans="2:10" hidden="1">
      <c r="B48" s="71">
        <v>1</v>
      </c>
      <c r="C48" s="71"/>
      <c r="D48" s="71"/>
      <c r="E48" s="71">
        <f t="shared" ref="E48:E61" si="3">SUM(C48:D48)</f>
        <v>0</v>
      </c>
    </row>
    <row r="49" spans="2:10" hidden="1">
      <c r="B49" s="71">
        <v>2</v>
      </c>
      <c r="C49" s="71"/>
      <c r="D49" s="71"/>
      <c r="E49" s="71">
        <f t="shared" si="3"/>
        <v>0</v>
      </c>
    </row>
    <row r="50" spans="2:10" hidden="1">
      <c r="B50" s="71">
        <v>3</v>
      </c>
      <c r="C50" s="71"/>
      <c r="D50" s="71"/>
      <c r="E50" s="71">
        <f t="shared" si="3"/>
        <v>0</v>
      </c>
    </row>
    <row r="51" spans="2:10" hidden="1">
      <c r="B51" s="71">
        <v>4</v>
      </c>
      <c r="C51" s="71"/>
      <c r="D51" s="71"/>
      <c r="E51" s="71">
        <f t="shared" si="3"/>
        <v>0</v>
      </c>
    </row>
    <row r="52" spans="2:10" hidden="1">
      <c r="B52" s="71">
        <v>5</v>
      </c>
      <c r="C52" s="71"/>
      <c r="D52" s="71"/>
      <c r="E52" s="71">
        <f t="shared" si="3"/>
        <v>0</v>
      </c>
    </row>
    <row r="53" spans="2:10" hidden="1">
      <c r="B53" s="71">
        <v>6</v>
      </c>
      <c r="C53" s="71"/>
      <c r="D53" s="71"/>
      <c r="E53" s="71">
        <f t="shared" si="3"/>
        <v>0</v>
      </c>
    </row>
    <row r="54" spans="2:10" hidden="1">
      <c r="B54" s="71">
        <v>7</v>
      </c>
      <c r="C54" s="71"/>
      <c r="D54" s="71"/>
      <c r="E54" s="71">
        <f t="shared" si="3"/>
        <v>0</v>
      </c>
    </row>
    <row r="55" spans="2:10" hidden="1">
      <c r="B55" s="71">
        <v>8</v>
      </c>
      <c r="C55" s="71"/>
      <c r="D55" s="71"/>
      <c r="E55" s="71">
        <f t="shared" si="3"/>
        <v>0</v>
      </c>
    </row>
    <row r="56" spans="2:10" hidden="1">
      <c r="B56" s="71">
        <v>9</v>
      </c>
      <c r="C56" s="71"/>
      <c r="D56" s="71"/>
      <c r="E56" s="71">
        <f t="shared" si="3"/>
        <v>0</v>
      </c>
    </row>
    <row r="57" spans="2:10">
      <c r="B57" s="71">
        <v>10</v>
      </c>
      <c r="C57" s="71"/>
      <c r="D57" s="71"/>
      <c r="E57" s="71">
        <f t="shared" si="3"/>
        <v>0</v>
      </c>
    </row>
    <row r="58" spans="2:10" hidden="1">
      <c r="B58" s="71">
        <v>11</v>
      </c>
      <c r="C58" s="71"/>
      <c r="D58" s="71"/>
      <c r="E58" s="71">
        <f t="shared" si="3"/>
        <v>0</v>
      </c>
    </row>
    <row r="59" spans="2:10" hidden="1">
      <c r="B59" s="71">
        <v>12</v>
      </c>
      <c r="C59" s="71"/>
      <c r="D59" s="71"/>
      <c r="E59" s="71">
        <f t="shared" si="3"/>
        <v>0</v>
      </c>
    </row>
    <row r="60" spans="2:10" hidden="1">
      <c r="B60" s="71" t="s">
        <v>94</v>
      </c>
      <c r="C60" s="71"/>
      <c r="D60" s="71"/>
      <c r="E60" s="71">
        <f t="shared" si="3"/>
        <v>0</v>
      </c>
    </row>
    <row r="61" spans="2:10" hidden="1">
      <c r="B61" s="71" t="s">
        <v>7</v>
      </c>
      <c r="C61" s="63">
        <f>C60+C59+C58+C57+C56+C55+C54+C53+C52+C51+C50+C49+C48+C47</f>
        <v>0</v>
      </c>
      <c r="D61" s="63">
        <f>D60+D59+D58+D57+D56+D55+D54+D53+D52+D51+D50+D49+D48+D47</f>
        <v>0</v>
      </c>
      <c r="E61" s="71">
        <f t="shared" si="3"/>
        <v>0</v>
      </c>
    </row>
    <row r="62" spans="2:10">
      <c r="B62" s="5"/>
    </row>
    <row r="63" spans="2:10" s="2" customFormat="1">
      <c r="B63" s="2" t="s">
        <v>220</v>
      </c>
    </row>
    <row r="64" spans="2:10" ht="62" customHeight="1">
      <c r="B64" s="131" t="s">
        <v>89</v>
      </c>
      <c r="C64" s="92" t="s">
        <v>298</v>
      </c>
      <c r="D64" s="92" t="s">
        <v>299</v>
      </c>
      <c r="E64" s="92" t="s">
        <v>300</v>
      </c>
      <c r="F64" s="92" t="s">
        <v>301</v>
      </c>
      <c r="G64" s="92" t="s">
        <v>302</v>
      </c>
      <c r="H64" s="92" t="s">
        <v>303</v>
      </c>
      <c r="I64" s="92" t="s">
        <v>343</v>
      </c>
      <c r="J64" s="63" t="s">
        <v>167</v>
      </c>
    </row>
    <row r="65" spans="2:10" hidden="1">
      <c r="B65" s="71" t="s">
        <v>88</v>
      </c>
      <c r="C65" s="14"/>
      <c r="D65" s="14"/>
      <c r="E65" s="14"/>
      <c r="F65" s="14"/>
      <c r="G65" s="14"/>
      <c r="H65" s="14"/>
      <c r="I65" s="14"/>
      <c r="J65" s="71">
        <f>SUM(C65:I65)</f>
        <v>0</v>
      </c>
    </row>
    <row r="66" spans="2:10" hidden="1">
      <c r="B66" s="71">
        <v>1</v>
      </c>
      <c r="C66" s="14"/>
      <c r="D66" s="14"/>
      <c r="E66" s="14"/>
      <c r="F66" s="14"/>
      <c r="G66" s="14"/>
      <c r="H66" s="14"/>
      <c r="I66" s="14"/>
      <c r="J66" s="71">
        <f t="shared" ref="J66:J79" si="4">SUM(C66:I66)</f>
        <v>0</v>
      </c>
    </row>
    <row r="67" spans="2:10" hidden="1">
      <c r="B67" s="71">
        <v>2</v>
      </c>
      <c r="C67" s="14"/>
      <c r="D67" s="14"/>
      <c r="E67" s="14"/>
      <c r="F67" s="14"/>
      <c r="G67" s="14"/>
      <c r="H67" s="14"/>
      <c r="I67" s="14"/>
      <c r="J67" s="71">
        <f t="shared" si="4"/>
        <v>0</v>
      </c>
    </row>
    <row r="68" spans="2:10" hidden="1">
      <c r="B68" s="71">
        <v>3</v>
      </c>
      <c r="C68" s="14"/>
      <c r="D68" s="14"/>
      <c r="E68" s="14"/>
      <c r="F68" s="14"/>
      <c r="G68" s="14"/>
      <c r="H68" s="14"/>
      <c r="I68" s="14"/>
      <c r="J68" s="71">
        <f t="shared" si="4"/>
        <v>0</v>
      </c>
    </row>
    <row r="69" spans="2:10" hidden="1">
      <c r="B69" s="71">
        <v>4</v>
      </c>
      <c r="C69" s="14"/>
      <c r="D69" s="14"/>
      <c r="E69" s="14"/>
      <c r="F69" s="14"/>
      <c r="G69" s="14"/>
      <c r="H69" s="14"/>
      <c r="I69" s="14"/>
      <c r="J69" s="71">
        <f t="shared" si="4"/>
        <v>0</v>
      </c>
    </row>
    <row r="70" spans="2:10" hidden="1">
      <c r="B70" s="71">
        <v>5</v>
      </c>
      <c r="C70" s="14"/>
      <c r="D70" s="14"/>
      <c r="E70" s="14"/>
      <c r="F70" s="14"/>
      <c r="G70" s="14"/>
      <c r="H70" s="14"/>
      <c r="I70" s="14"/>
      <c r="J70" s="71">
        <f t="shared" si="4"/>
        <v>0</v>
      </c>
    </row>
    <row r="71" spans="2:10" hidden="1">
      <c r="B71" s="71">
        <v>6</v>
      </c>
      <c r="C71" s="14"/>
      <c r="D71" s="14"/>
      <c r="E71" s="14"/>
      <c r="F71" s="14"/>
      <c r="G71" s="14"/>
      <c r="H71" s="14"/>
      <c r="I71" s="14"/>
      <c r="J71" s="71">
        <f t="shared" si="4"/>
        <v>0</v>
      </c>
    </row>
    <row r="72" spans="2:10" hidden="1">
      <c r="B72" s="71">
        <v>7</v>
      </c>
      <c r="C72" s="14"/>
      <c r="D72" s="14"/>
      <c r="E72" s="14"/>
      <c r="F72" s="14"/>
      <c r="G72" s="14"/>
      <c r="H72" s="14"/>
      <c r="I72" s="14"/>
      <c r="J72" s="71">
        <f t="shared" si="4"/>
        <v>0</v>
      </c>
    </row>
    <row r="73" spans="2:10" hidden="1">
      <c r="B73" s="71">
        <v>8</v>
      </c>
      <c r="C73" s="14"/>
      <c r="D73" s="14"/>
      <c r="E73" s="14"/>
      <c r="F73" s="14"/>
      <c r="G73" s="14"/>
      <c r="H73" s="14"/>
      <c r="I73" s="14"/>
      <c r="J73" s="71">
        <f t="shared" si="4"/>
        <v>0</v>
      </c>
    </row>
    <row r="74" spans="2:10" hidden="1">
      <c r="B74" s="71">
        <v>9</v>
      </c>
      <c r="C74" s="14"/>
      <c r="D74" s="14"/>
      <c r="E74" s="14"/>
      <c r="F74" s="14"/>
      <c r="G74" s="14"/>
      <c r="H74" s="14"/>
      <c r="I74" s="14"/>
      <c r="J74" s="71">
        <f t="shared" si="4"/>
        <v>0</v>
      </c>
    </row>
    <row r="75" spans="2:10">
      <c r="B75" s="71">
        <v>10</v>
      </c>
      <c r="C75" s="14"/>
      <c r="D75" s="14"/>
      <c r="E75" s="14"/>
      <c r="F75" s="14"/>
      <c r="G75" s="14"/>
      <c r="H75" s="14"/>
      <c r="I75" s="14"/>
      <c r="J75" s="71">
        <f t="shared" si="4"/>
        <v>0</v>
      </c>
    </row>
    <row r="76" spans="2:10" hidden="1">
      <c r="B76" s="71">
        <v>11</v>
      </c>
      <c r="C76" s="14"/>
      <c r="D76" s="14"/>
      <c r="E76" s="14"/>
      <c r="F76" s="14"/>
      <c r="G76" s="14"/>
      <c r="H76" s="14"/>
      <c r="I76" s="14"/>
      <c r="J76" s="71">
        <f t="shared" si="4"/>
        <v>0</v>
      </c>
    </row>
    <row r="77" spans="2:10" hidden="1">
      <c r="B77" s="71">
        <v>12</v>
      </c>
      <c r="C77" s="14"/>
      <c r="D77" s="14"/>
      <c r="E77" s="14"/>
      <c r="F77" s="14"/>
      <c r="G77" s="14"/>
      <c r="H77" s="14"/>
      <c r="I77" s="14"/>
      <c r="J77" s="71">
        <f t="shared" si="4"/>
        <v>0</v>
      </c>
    </row>
    <row r="78" spans="2:10" hidden="1">
      <c r="B78" s="71" t="s">
        <v>94</v>
      </c>
      <c r="C78" s="14"/>
      <c r="D78" s="14"/>
      <c r="E78" s="14"/>
      <c r="F78" s="14"/>
      <c r="G78" s="14"/>
      <c r="H78" s="14"/>
      <c r="I78" s="14"/>
      <c r="J78" s="71">
        <f t="shared" si="4"/>
        <v>0</v>
      </c>
    </row>
    <row r="79" spans="2:10" hidden="1">
      <c r="B79" s="71" t="s">
        <v>7</v>
      </c>
      <c r="C79" s="63">
        <f>C78+C77+C76+C75+C74+C73+C72+C71+C70+C69+C68+C67+C66+C65</f>
        <v>0</v>
      </c>
      <c r="D79" s="63">
        <f t="shared" ref="D79:I79" si="5">D78+D77+D76+D75+D74+D73+D72+D71+D70+D69+D68+D67+D66+D65</f>
        <v>0</v>
      </c>
      <c r="E79" s="63">
        <f t="shared" si="5"/>
        <v>0</v>
      </c>
      <c r="F79" s="63">
        <f t="shared" si="5"/>
        <v>0</v>
      </c>
      <c r="G79" s="63">
        <f t="shared" si="5"/>
        <v>0</v>
      </c>
      <c r="H79" s="63">
        <f t="shared" si="5"/>
        <v>0</v>
      </c>
      <c r="I79" s="63">
        <f t="shared" si="5"/>
        <v>0</v>
      </c>
      <c r="J79" s="71">
        <f t="shared" si="4"/>
        <v>0</v>
      </c>
    </row>
    <row r="81" spans="2:19" s="2" customFormat="1">
      <c r="B81" s="2" t="s">
        <v>221</v>
      </c>
    </row>
    <row r="82" spans="2:19" ht="85">
      <c r="B82" s="158" t="s">
        <v>89</v>
      </c>
      <c r="C82" s="63" t="s">
        <v>10</v>
      </c>
      <c r="D82" s="63" t="s">
        <v>11</v>
      </c>
      <c r="E82" s="63" t="s">
        <v>12</v>
      </c>
      <c r="F82" s="63" t="s">
        <v>13</v>
      </c>
      <c r="G82" s="63" t="s">
        <v>16</v>
      </c>
      <c r="H82" s="63" t="s">
        <v>14</v>
      </c>
      <c r="I82" s="63" t="s">
        <v>15</v>
      </c>
      <c r="J82" s="19" t="s">
        <v>17</v>
      </c>
      <c r="K82" s="63" t="s">
        <v>18</v>
      </c>
      <c r="L82" s="63" t="s">
        <v>20</v>
      </c>
      <c r="M82" s="63" t="s">
        <v>19</v>
      </c>
      <c r="N82" s="63" t="s">
        <v>21</v>
      </c>
      <c r="O82" s="63" t="s">
        <v>22</v>
      </c>
      <c r="P82" s="63" t="s">
        <v>23</v>
      </c>
      <c r="Q82" s="63" t="s">
        <v>25</v>
      </c>
      <c r="R82" s="63" t="s">
        <v>24</v>
      </c>
      <c r="S82" s="156" t="s">
        <v>167</v>
      </c>
    </row>
    <row r="83" spans="2:19" ht="17">
      <c r="B83" s="159"/>
      <c r="C83" s="20" t="s">
        <v>95</v>
      </c>
      <c r="D83" s="20" t="s">
        <v>96</v>
      </c>
      <c r="E83" s="20" t="s">
        <v>97</v>
      </c>
      <c r="F83" s="20" t="s">
        <v>98</v>
      </c>
      <c r="G83" s="20" t="s">
        <v>99</v>
      </c>
      <c r="H83" s="20" t="s">
        <v>100</v>
      </c>
      <c r="I83" s="20" t="s">
        <v>101</v>
      </c>
      <c r="J83" s="20" t="s">
        <v>102</v>
      </c>
      <c r="K83" s="20" t="s">
        <v>103</v>
      </c>
      <c r="L83" s="20" t="s">
        <v>104</v>
      </c>
      <c r="M83" s="20" t="s">
        <v>105</v>
      </c>
      <c r="N83" s="20" t="s">
        <v>106</v>
      </c>
      <c r="O83" s="20" t="s">
        <v>107</v>
      </c>
      <c r="P83" s="20" t="s">
        <v>108</v>
      </c>
      <c r="Q83" s="20" t="s">
        <v>109</v>
      </c>
      <c r="R83" s="20" t="s">
        <v>110</v>
      </c>
      <c r="S83" s="157"/>
    </row>
    <row r="84" spans="2:19" hidden="1">
      <c r="B84" s="71" t="s">
        <v>88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71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idden="1">
      <c r="B86" s="71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idden="1">
      <c r="B87" s="71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71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71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71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idden="1">
      <c r="B91" s="71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71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idden="1">
      <c r="B93" s="71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>
      <c r="B94" s="71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71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71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71" t="s">
        <v>94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71" t="s">
        <v>7</v>
      </c>
      <c r="C98" s="63">
        <f>C97+C96+C95+C94+C93+C92+C91+C90+C89+C88+C87+C86+C85+C84</f>
        <v>0</v>
      </c>
      <c r="D98" s="63">
        <f t="shared" ref="D98:R98" si="7">D97+D96+D95+D94+D93+D92+D91+D90+D89+D88+D87+D86+D85+D84</f>
        <v>0</v>
      </c>
      <c r="E98" s="63">
        <f t="shared" si="7"/>
        <v>0</v>
      </c>
      <c r="F98" s="63">
        <f t="shared" si="7"/>
        <v>0</v>
      </c>
      <c r="G98" s="63">
        <f t="shared" si="7"/>
        <v>0</v>
      </c>
      <c r="H98" s="63">
        <f t="shared" si="7"/>
        <v>0</v>
      </c>
      <c r="I98" s="63">
        <f t="shared" si="7"/>
        <v>0</v>
      </c>
      <c r="J98" s="63">
        <f t="shared" si="7"/>
        <v>0</v>
      </c>
      <c r="K98" s="63">
        <f t="shared" si="7"/>
        <v>0</v>
      </c>
      <c r="L98" s="63">
        <f t="shared" si="7"/>
        <v>0</v>
      </c>
      <c r="M98" s="63">
        <f t="shared" si="7"/>
        <v>0</v>
      </c>
      <c r="N98" s="63">
        <f t="shared" si="7"/>
        <v>0</v>
      </c>
      <c r="O98" s="63">
        <f t="shared" si="7"/>
        <v>0</v>
      </c>
      <c r="P98" s="63">
        <f t="shared" si="7"/>
        <v>0</v>
      </c>
      <c r="Q98" s="63">
        <f t="shared" si="7"/>
        <v>0</v>
      </c>
      <c r="R98" s="63">
        <f t="shared" si="7"/>
        <v>0</v>
      </c>
      <c r="S98" s="14">
        <f t="shared" si="6"/>
        <v>0</v>
      </c>
    </row>
    <row r="100" spans="2:19" s="2" customFormat="1">
      <c r="B100" s="8" t="s">
        <v>222</v>
      </c>
    </row>
    <row r="101" spans="2:19" ht="68" customHeight="1">
      <c r="B101" s="158" t="s">
        <v>89</v>
      </c>
      <c r="C101" s="63" t="s">
        <v>26</v>
      </c>
      <c r="D101" s="63" t="s">
        <v>27</v>
      </c>
      <c r="E101" s="63" t="s">
        <v>28</v>
      </c>
      <c r="F101" s="63" t="s">
        <v>29</v>
      </c>
      <c r="G101" s="63" t="s">
        <v>30</v>
      </c>
      <c r="H101" s="63" t="s">
        <v>31</v>
      </c>
      <c r="I101" s="63" t="s">
        <v>32</v>
      </c>
      <c r="J101" s="63" t="s">
        <v>33</v>
      </c>
      <c r="K101" s="63" t="s">
        <v>34</v>
      </c>
      <c r="L101" s="63" t="s">
        <v>35</v>
      </c>
      <c r="M101" s="63" t="s">
        <v>235</v>
      </c>
      <c r="N101" s="63" t="s">
        <v>236</v>
      </c>
      <c r="O101" s="63" t="s">
        <v>24</v>
      </c>
      <c r="P101" s="156" t="s">
        <v>167</v>
      </c>
    </row>
    <row r="102" spans="2:19" ht="19">
      <c r="B102" s="159"/>
      <c r="C102" s="23" t="s">
        <v>237</v>
      </c>
      <c r="D102" s="23" t="s">
        <v>238</v>
      </c>
      <c r="E102" s="23" t="s">
        <v>239</v>
      </c>
      <c r="F102" s="23" t="s">
        <v>240</v>
      </c>
      <c r="G102" s="23" t="s">
        <v>241</v>
      </c>
      <c r="H102" s="23" t="s">
        <v>242</v>
      </c>
      <c r="I102" s="23" t="s">
        <v>243</v>
      </c>
      <c r="J102" s="23" t="s">
        <v>244</v>
      </c>
      <c r="K102" s="23" t="s">
        <v>245</v>
      </c>
      <c r="L102" s="23" t="s">
        <v>246</v>
      </c>
      <c r="M102" s="23" t="s">
        <v>247</v>
      </c>
      <c r="N102" s="23" t="s">
        <v>248</v>
      </c>
      <c r="O102" s="23" t="s">
        <v>249</v>
      </c>
      <c r="P102" s="157"/>
    </row>
    <row r="103" spans="2:19" hidden="1">
      <c r="B103" s="71" t="s">
        <v>88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14">
        <f>SUM(C103:O103)</f>
        <v>0</v>
      </c>
    </row>
    <row r="104" spans="2:19" hidden="1">
      <c r="B104" s="71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idden="1">
      <c r="B105" s="71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idden="1">
      <c r="B106" s="71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idden="1">
      <c r="B107" s="71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idden="1">
      <c r="B108" s="71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idden="1">
      <c r="B109" s="71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 hidden="1">
      <c r="B110" s="71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 hidden="1">
      <c r="B111" s="71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 hidden="1">
      <c r="B112" s="71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>
      <c r="B113" s="71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idden="1">
      <c r="B114" s="71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idden="1">
      <c r="B115" s="71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idden="1">
      <c r="B116" s="71" t="s">
        <v>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idden="1">
      <c r="B117" s="71" t="s">
        <v>7</v>
      </c>
      <c r="C117" s="63">
        <f>C116+C115+C114+C113+C112+C111+C110+C109+C108+C107+C106+C105+C104+C103</f>
        <v>0</v>
      </c>
      <c r="D117" s="63">
        <f t="shared" ref="D117:O117" si="9">D116+D115+D114+D113+D112+D111+D110+D109+D108+D107+D106+D105+D104+D103</f>
        <v>0</v>
      </c>
      <c r="E117" s="63">
        <f t="shared" si="9"/>
        <v>0</v>
      </c>
      <c r="F117" s="63">
        <f t="shared" si="9"/>
        <v>0</v>
      </c>
      <c r="G117" s="63">
        <f t="shared" si="9"/>
        <v>0</v>
      </c>
      <c r="H117" s="63">
        <f t="shared" si="9"/>
        <v>0</v>
      </c>
      <c r="I117" s="63">
        <f t="shared" si="9"/>
        <v>0</v>
      </c>
      <c r="J117" s="63">
        <f t="shared" si="9"/>
        <v>0</v>
      </c>
      <c r="K117" s="63">
        <f t="shared" si="9"/>
        <v>0</v>
      </c>
      <c r="L117" s="63">
        <f t="shared" si="9"/>
        <v>0</v>
      </c>
      <c r="M117" s="63">
        <f t="shared" si="9"/>
        <v>0</v>
      </c>
      <c r="N117" s="63">
        <f t="shared" si="9"/>
        <v>0</v>
      </c>
      <c r="O117" s="63">
        <f t="shared" si="9"/>
        <v>0</v>
      </c>
      <c r="P117" s="14">
        <f t="shared" si="8"/>
        <v>0</v>
      </c>
    </row>
    <row r="120" spans="2:16" s="2" customFormat="1">
      <c r="B120" s="9" t="s">
        <v>223</v>
      </c>
    </row>
    <row r="121" spans="2:16" ht="77.5" customHeight="1">
      <c r="B121" s="131" t="s">
        <v>89</v>
      </c>
      <c r="C121" s="64" t="s">
        <v>8</v>
      </c>
      <c r="D121" s="64" t="s">
        <v>9</v>
      </c>
      <c r="E121" s="63" t="s">
        <v>167</v>
      </c>
    </row>
    <row r="122" spans="2:16" hidden="1">
      <c r="B122" s="71" t="s">
        <v>88</v>
      </c>
      <c r="C122" s="71"/>
      <c r="D122" s="71"/>
      <c r="E122" s="71">
        <f>SUM(C122:D122)</f>
        <v>0</v>
      </c>
    </row>
    <row r="123" spans="2:16" hidden="1">
      <c r="B123" s="71">
        <v>1</v>
      </c>
      <c r="C123" s="71"/>
      <c r="D123" s="71"/>
      <c r="E123" s="71">
        <f t="shared" ref="E123:E136" si="10">SUM(C123:D123)</f>
        <v>0</v>
      </c>
    </row>
    <row r="124" spans="2:16" hidden="1">
      <c r="B124" s="71">
        <v>2</v>
      </c>
      <c r="C124" s="71"/>
      <c r="D124" s="71"/>
      <c r="E124" s="71">
        <f t="shared" si="10"/>
        <v>0</v>
      </c>
    </row>
    <row r="125" spans="2:16" hidden="1">
      <c r="B125" s="71">
        <v>3</v>
      </c>
      <c r="C125" s="71"/>
      <c r="D125" s="71"/>
      <c r="E125" s="71">
        <f t="shared" si="10"/>
        <v>0</v>
      </c>
    </row>
    <row r="126" spans="2:16" hidden="1">
      <c r="B126" s="71">
        <v>4</v>
      </c>
      <c r="C126" s="71"/>
      <c r="D126" s="71"/>
      <c r="E126" s="71">
        <f t="shared" si="10"/>
        <v>0</v>
      </c>
    </row>
    <row r="127" spans="2:16" hidden="1">
      <c r="B127" s="71">
        <v>5</v>
      </c>
      <c r="C127" s="71"/>
      <c r="D127" s="71"/>
      <c r="E127" s="71">
        <f t="shared" si="10"/>
        <v>0</v>
      </c>
    </row>
    <row r="128" spans="2:16" hidden="1">
      <c r="B128" s="71">
        <v>6</v>
      </c>
      <c r="C128" s="71"/>
      <c r="D128" s="71"/>
      <c r="E128" s="71">
        <f t="shared" si="10"/>
        <v>0</v>
      </c>
    </row>
    <row r="129" spans="2:14" hidden="1">
      <c r="B129" s="71">
        <v>7</v>
      </c>
      <c r="C129" s="71"/>
      <c r="D129" s="71"/>
      <c r="E129" s="71">
        <f t="shared" si="10"/>
        <v>0</v>
      </c>
    </row>
    <row r="130" spans="2:14" hidden="1">
      <c r="B130" s="71">
        <v>8</v>
      </c>
      <c r="C130" s="71"/>
      <c r="D130" s="71"/>
      <c r="E130" s="71">
        <f t="shared" si="10"/>
        <v>0</v>
      </c>
    </row>
    <row r="131" spans="2:14" hidden="1">
      <c r="B131" s="71">
        <v>9</v>
      </c>
      <c r="C131" s="71"/>
      <c r="D131" s="71"/>
      <c r="E131" s="71">
        <f t="shared" si="10"/>
        <v>0</v>
      </c>
    </row>
    <row r="132" spans="2:14">
      <c r="B132" s="71">
        <v>10</v>
      </c>
      <c r="C132" s="71"/>
      <c r="D132" s="71"/>
      <c r="E132" s="71">
        <f t="shared" si="10"/>
        <v>0</v>
      </c>
    </row>
    <row r="133" spans="2:14" hidden="1">
      <c r="B133" s="71">
        <v>11</v>
      </c>
      <c r="C133" s="71"/>
      <c r="D133" s="71"/>
      <c r="E133" s="71">
        <f t="shared" si="10"/>
        <v>0</v>
      </c>
    </row>
    <row r="134" spans="2:14" hidden="1">
      <c r="B134" s="71">
        <v>12</v>
      </c>
      <c r="C134" s="71"/>
      <c r="D134" s="71"/>
      <c r="E134" s="71">
        <f t="shared" si="10"/>
        <v>0</v>
      </c>
    </row>
    <row r="135" spans="2:14" hidden="1">
      <c r="B135" s="71" t="s">
        <v>94</v>
      </c>
      <c r="C135" s="71"/>
      <c r="D135" s="71"/>
      <c r="E135" s="71">
        <f t="shared" si="10"/>
        <v>0</v>
      </c>
    </row>
    <row r="136" spans="2:14" hidden="1">
      <c r="B136" s="71" t="s">
        <v>7</v>
      </c>
      <c r="C136" s="63">
        <f>C135+C134+C133+C132+C131+C130+C129+C128+C127+C126+C125+C124+C123+C122</f>
        <v>0</v>
      </c>
      <c r="D136" s="63">
        <f>D135+D134+D133+D132+D131+D130+D129+D128+D127+D126+D125+D124+D123+D122</f>
        <v>0</v>
      </c>
      <c r="E136" s="71">
        <f t="shared" si="10"/>
        <v>0</v>
      </c>
    </row>
    <row r="138" spans="2:14" s="2" customFormat="1">
      <c r="B138" s="8" t="s">
        <v>224</v>
      </c>
    </row>
    <row r="139" spans="2:14" s="6" customFormat="1" ht="108.5" customHeight="1">
      <c r="B139" s="158" t="s">
        <v>89</v>
      </c>
      <c r="C139" s="63" t="s">
        <v>36</v>
      </c>
      <c r="D139" s="63" t="s">
        <v>37</v>
      </c>
      <c r="E139" s="63" t="s">
        <v>38</v>
      </c>
      <c r="F139" s="63" t="s">
        <v>39</v>
      </c>
      <c r="G139" s="63" t="s">
        <v>40</v>
      </c>
      <c r="H139" s="63" t="s">
        <v>41</v>
      </c>
      <c r="I139" s="63" t="s">
        <v>42</v>
      </c>
      <c r="J139" s="63" t="s">
        <v>43</v>
      </c>
      <c r="K139" s="63" t="s">
        <v>44</v>
      </c>
      <c r="L139" s="63" t="s">
        <v>250</v>
      </c>
      <c r="M139" s="156" t="s">
        <v>167</v>
      </c>
      <c r="N139" s="7"/>
    </row>
    <row r="140" spans="2:14" s="6" customFormat="1" ht="19">
      <c r="B140" s="159"/>
      <c r="C140" s="23" t="s">
        <v>120</v>
      </c>
      <c r="D140" s="23" t="s">
        <v>121</v>
      </c>
      <c r="E140" s="23" t="s">
        <v>122</v>
      </c>
      <c r="F140" s="23" t="s">
        <v>123</v>
      </c>
      <c r="G140" s="23" t="s">
        <v>124</v>
      </c>
      <c r="H140" s="23" t="s">
        <v>125</v>
      </c>
      <c r="I140" s="23" t="s">
        <v>126</v>
      </c>
      <c r="J140" s="23" t="s">
        <v>127</v>
      </c>
      <c r="K140" s="23" t="s">
        <v>128</v>
      </c>
      <c r="L140" s="23" t="s">
        <v>129</v>
      </c>
      <c r="M140" s="157"/>
      <c r="N140" s="7"/>
    </row>
    <row r="141" spans="2:14" hidden="1">
      <c r="B141" s="71" t="s">
        <v>88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71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71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71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71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71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71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idden="1">
      <c r="B148" s="71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71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idden="1">
      <c r="B150" s="71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>
      <c r="B151" s="71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71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71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idden="1">
      <c r="B154" s="71" t="s">
        <v>94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71" t="s">
        <v>7</v>
      </c>
      <c r="C155" s="63">
        <f>C154+C153+C152+C151+C150+C149+C148+C147+C146+C145+C144+C143+C142+C141</f>
        <v>0</v>
      </c>
      <c r="D155" s="63">
        <f t="shared" ref="D155:L155" si="12">D154+D153+D152+D151+D150+D149+D148+D147+D146+D145+D144+D143+D142+D141</f>
        <v>0</v>
      </c>
      <c r="E155" s="63">
        <f t="shared" si="12"/>
        <v>0</v>
      </c>
      <c r="F155" s="63">
        <f t="shared" si="12"/>
        <v>0</v>
      </c>
      <c r="G155" s="63">
        <f t="shared" si="12"/>
        <v>0</v>
      </c>
      <c r="H155" s="63">
        <f t="shared" si="12"/>
        <v>0</v>
      </c>
      <c r="I155" s="63">
        <f t="shared" si="12"/>
        <v>0</v>
      </c>
      <c r="J155" s="63">
        <f t="shared" si="12"/>
        <v>0</v>
      </c>
      <c r="K155" s="63">
        <f t="shared" si="12"/>
        <v>0</v>
      </c>
      <c r="L155" s="63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225</v>
      </c>
      <c r="C157" s="10"/>
      <c r="D157" s="10"/>
      <c r="E157" s="10"/>
    </row>
    <row r="158" spans="2:15" ht="57" customHeight="1">
      <c r="B158" s="158" t="s">
        <v>89</v>
      </c>
      <c r="C158" s="63" t="s">
        <v>45</v>
      </c>
      <c r="D158" s="63" t="s">
        <v>46</v>
      </c>
      <c r="E158" s="63" t="s">
        <v>47</v>
      </c>
      <c r="F158" s="63" t="s">
        <v>50</v>
      </c>
      <c r="G158" s="63" t="s">
        <v>26</v>
      </c>
      <c r="H158" s="63" t="s">
        <v>51</v>
      </c>
      <c r="I158" s="63" t="s">
        <v>52</v>
      </c>
      <c r="J158" s="63" t="s">
        <v>53</v>
      </c>
      <c r="K158" s="63" t="s">
        <v>54</v>
      </c>
      <c r="L158" s="63" t="s">
        <v>251</v>
      </c>
      <c r="M158" s="63" t="s">
        <v>252</v>
      </c>
      <c r="N158" s="63" t="s">
        <v>229</v>
      </c>
      <c r="O158" s="156" t="s">
        <v>167</v>
      </c>
    </row>
    <row r="159" spans="2:15" ht="16" customHeight="1">
      <c r="B159" s="159"/>
      <c r="C159" s="23" t="s">
        <v>130</v>
      </c>
      <c r="D159" s="23" t="s">
        <v>131</v>
      </c>
      <c r="E159" s="23" t="s">
        <v>132</v>
      </c>
      <c r="F159" s="23" t="s">
        <v>133</v>
      </c>
      <c r="G159" s="23" t="s">
        <v>134</v>
      </c>
      <c r="H159" s="23" t="s">
        <v>135</v>
      </c>
      <c r="I159" s="23" t="s">
        <v>136</v>
      </c>
      <c r="J159" s="23" t="s">
        <v>137</v>
      </c>
      <c r="K159" s="23" t="s">
        <v>138</v>
      </c>
      <c r="L159" s="23" t="s">
        <v>139</v>
      </c>
      <c r="M159" s="23" t="s">
        <v>227</v>
      </c>
      <c r="N159" s="23" t="s">
        <v>253</v>
      </c>
      <c r="O159" s="157"/>
    </row>
    <row r="160" spans="2:15" hidden="1">
      <c r="B160" s="71" t="s">
        <v>88</v>
      </c>
      <c r="C160" s="63"/>
      <c r="D160" s="63"/>
      <c r="E160" s="63"/>
      <c r="F160" s="71"/>
      <c r="G160" s="71"/>
      <c r="H160" s="71"/>
      <c r="I160" s="71"/>
      <c r="J160" s="71"/>
      <c r="K160" s="71"/>
      <c r="L160" s="71"/>
      <c r="M160" s="71"/>
      <c r="N160" s="71"/>
      <c r="O160" s="71">
        <f>SUM(C160:N160)</f>
        <v>0</v>
      </c>
    </row>
    <row r="161" spans="2:15" hidden="1">
      <c r="B161" s="71">
        <v>1</v>
      </c>
      <c r="C161" s="63"/>
      <c r="D161" s="63"/>
      <c r="E161" s="63"/>
      <c r="F161" s="71"/>
      <c r="G161" s="71"/>
      <c r="H161" s="71"/>
      <c r="I161" s="71"/>
      <c r="J161" s="71"/>
      <c r="K161" s="71"/>
      <c r="L161" s="71"/>
      <c r="M161" s="71"/>
      <c r="N161" s="71"/>
      <c r="O161" s="71">
        <f t="shared" ref="O161:O174" si="13">SUM(C161:N161)</f>
        <v>0</v>
      </c>
    </row>
    <row r="162" spans="2:15" hidden="1">
      <c r="B162" s="71">
        <v>2</v>
      </c>
      <c r="C162" s="63"/>
      <c r="D162" s="63"/>
      <c r="E162" s="63"/>
      <c r="F162" s="71"/>
      <c r="G162" s="71"/>
      <c r="H162" s="71"/>
      <c r="I162" s="71"/>
      <c r="J162" s="71"/>
      <c r="K162" s="71"/>
      <c r="L162" s="71"/>
      <c r="M162" s="71"/>
      <c r="N162" s="71"/>
      <c r="O162" s="71">
        <f t="shared" si="13"/>
        <v>0</v>
      </c>
    </row>
    <row r="163" spans="2:15" hidden="1">
      <c r="B163" s="71">
        <v>3</v>
      </c>
      <c r="C163" s="63"/>
      <c r="D163" s="63"/>
      <c r="E163" s="63"/>
      <c r="F163" s="71"/>
      <c r="G163" s="71"/>
      <c r="H163" s="71"/>
      <c r="I163" s="71"/>
      <c r="J163" s="71"/>
      <c r="K163" s="71"/>
      <c r="L163" s="71"/>
      <c r="M163" s="71"/>
      <c r="N163" s="71"/>
      <c r="O163" s="71">
        <f t="shared" si="13"/>
        <v>0</v>
      </c>
    </row>
    <row r="164" spans="2:15" hidden="1">
      <c r="B164" s="71">
        <v>4</v>
      </c>
      <c r="C164" s="63"/>
      <c r="D164" s="63"/>
      <c r="E164" s="63"/>
      <c r="F164" s="71"/>
      <c r="G164" s="71"/>
      <c r="H164" s="71"/>
      <c r="I164" s="71"/>
      <c r="J164" s="71"/>
      <c r="K164" s="71"/>
      <c r="L164" s="71"/>
      <c r="M164" s="71"/>
      <c r="N164" s="71"/>
      <c r="O164" s="71">
        <f t="shared" si="13"/>
        <v>0</v>
      </c>
    </row>
    <row r="165" spans="2:15" hidden="1">
      <c r="B165" s="71">
        <v>5</v>
      </c>
      <c r="C165" s="63"/>
      <c r="D165" s="63"/>
      <c r="E165" s="63"/>
      <c r="F165" s="71"/>
      <c r="G165" s="71"/>
      <c r="H165" s="71"/>
      <c r="I165" s="71"/>
      <c r="J165" s="71"/>
      <c r="K165" s="71"/>
      <c r="L165" s="71"/>
      <c r="M165" s="71"/>
      <c r="N165" s="71"/>
      <c r="O165" s="71">
        <f t="shared" si="13"/>
        <v>0</v>
      </c>
    </row>
    <row r="166" spans="2:15" hidden="1">
      <c r="B166" s="71">
        <v>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>
        <f t="shared" si="13"/>
        <v>0</v>
      </c>
    </row>
    <row r="167" spans="2:15" hidden="1">
      <c r="B167" s="71">
        <v>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>
        <f t="shared" si="13"/>
        <v>0</v>
      </c>
    </row>
    <row r="168" spans="2:15" hidden="1">
      <c r="B168" s="71">
        <v>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>
        <f t="shared" si="13"/>
        <v>0</v>
      </c>
    </row>
    <row r="169" spans="2:15" hidden="1">
      <c r="B169" s="71">
        <v>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>
        <f t="shared" si="13"/>
        <v>0</v>
      </c>
    </row>
    <row r="170" spans="2:15">
      <c r="B170" s="71">
        <v>10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>
        <f t="shared" si="13"/>
        <v>0</v>
      </c>
    </row>
    <row r="171" spans="2:15" hidden="1">
      <c r="B171" s="71">
        <v>11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>
        <f t="shared" si="13"/>
        <v>0</v>
      </c>
    </row>
    <row r="172" spans="2:15" hidden="1">
      <c r="B172" s="71">
        <v>12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>
        <f t="shared" si="13"/>
        <v>0</v>
      </c>
    </row>
    <row r="173" spans="2:15" hidden="1">
      <c r="B173" s="71" t="s">
        <v>94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>
        <f t="shared" si="13"/>
        <v>0</v>
      </c>
    </row>
    <row r="174" spans="2:15" hidden="1">
      <c r="B174" s="71" t="s">
        <v>7</v>
      </c>
      <c r="C174" s="63">
        <f>SUM(C160:C173)</f>
        <v>0</v>
      </c>
      <c r="D174" s="63">
        <f t="shared" ref="D174:N174" si="14">SUM(D160:D173)</f>
        <v>0</v>
      </c>
      <c r="E174" s="63">
        <f t="shared" si="14"/>
        <v>0</v>
      </c>
      <c r="F174" s="63">
        <f t="shared" si="14"/>
        <v>0</v>
      </c>
      <c r="G174" s="63">
        <f t="shared" si="14"/>
        <v>0</v>
      </c>
      <c r="H174" s="63">
        <f t="shared" si="14"/>
        <v>0</v>
      </c>
      <c r="I174" s="63">
        <f t="shared" si="14"/>
        <v>0</v>
      </c>
      <c r="J174" s="63">
        <f t="shared" si="14"/>
        <v>0</v>
      </c>
      <c r="K174" s="63">
        <f t="shared" si="14"/>
        <v>0</v>
      </c>
      <c r="L174" s="63">
        <f t="shared" si="14"/>
        <v>0</v>
      </c>
      <c r="M174" s="63">
        <f t="shared" si="14"/>
        <v>0</v>
      </c>
      <c r="N174" s="63">
        <f t="shared" si="14"/>
        <v>0</v>
      </c>
      <c r="O174" s="71">
        <f t="shared" si="13"/>
        <v>0</v>
      </c>
    </row>
    <row r="176" spans="2:15" s="2" customFormat="1" ht="14.5" customHeight="1">
      <c r="B176" s="33" t="s">
        <v>226</v>
      </c>
      <c r="C176" s="8"/>
      <c r="D176" s="8"/>
      <c r="E176" s="8"/>
      <c r="F176" s="8"/>
      <c r="G176" s="8"/>
      <c r="H176" s="8"/>
    </row>
    <row r="177" spans="2:36" ht="240.5" customHeight="1">
      <c r="B177" s="158" t="s">
        <v>89</v>
      </c>
      <c r="C177" s="63" t="s">
        <v>57</v>
      </c>
      <c r="D177" s="63" t="s">
        <v>254</v>
      </c>
      <c r="E177" s="63" t="s">
        <v>58</v>
      </c>
      <c r="F177" s="63" t="s">
        <v>59</v>
      </c>
      <c r="G177" s="63" t="s">
        <v>61</v>
      </c>
      <c r="H177" s="63" t="s">
        <v>62</v>
      </c>
      <c r="I177" s="63" t="s">
        <v>66</v>
      </c>
      <c r="J177" s="63" t="s">
        <v>67</v>
      </c>
      <c r="K177" s="63" t="s">
        <v>68</v>
      </c>
      <c r="L177" s="63" t="s">
        <v>69</v>
      </c>
      <c r="M177" s="63" t="s">
        <v>70</v>
      </c>
      <c r="N177" s="63" t="s">
        <v>71</v>
      </c>
      <c r="O177" s="63" t="s">
        <v>72</v>
      </c>
      <c r="P177" s="63" t="s">
        <v>73</v>
      </c>
      <c r="Q177" s="63" t="s">
        <v>74</v>
      </c>
      <c r="R177" s="63" t="s">
        <v>255</v>
      </c>
      <c r="S177" s="63" t="s">
        <v>256</v>
      </c>
      <c r="T177" s="63" t="s">
        <v>257</v>
      </c>
      <c r="U177" s="63" t="s">
        <v>75</v>
      </c>
      <c r="V177" s="63" t="s">
        <v>76</v>
      </c>
      <c r="W177" s="63" t="s">
        <v>77</v>
      </c>
      <c r="X177" s="63" t="s">
        <v>258</v>
      </c>
      <c r="Y177" s="63" t="s">
        <v>78</v>
      </c>
      <c r="Z177" s="63" t="s">
        <v>80</v>
      </c>
      <c r="AA177" s="63" t="s">
        <v>83</v>
      </c>
      <c r="AB177" s="63" t="s">
        <v>84</v>
      </c>
      <c r="AC177" s="63" t="s">
        <v>79</v>
      </c>
      <c r="AD177" s="63" t="s">
        <v>81</v>
      </c>
      <c r="AE177" s="63" t="s">
        <v>259</v>
      </c>
      <c r="AF177" s="63" t="s">
        <v>82</v>
      </c>
      <c r="AG177" s="63" t="s">
        <v>85</v>
      </c>
      <c r="AH177" s="63" t="s">
        <v>260</v>
      </c>
      <c r="AI177" s="63" t="s">
        <v>261</v>
      </c>
      <c r="AJ177" s="156" t="s">
        <v>167</v>
      </c>
    </row>
    <row r="178" spans="2:36" ht="16.5" customHeight="1">
      <c r="B178" s="159"/>
      <c r="C178" s="23" t="s">
        <v>262</v>
      </c>
      <c r="D178" s="23" t="s">
        <v>263</v>
      </c>
      <c r="E178" s="23" t="s">
        <v>264</v>
      </c>
      <c r="F178" s="23" t="s">
        <v>265</v>
      </c>
      <c r="G178" s="23" t="s">
        <v>266</v>
      </c>
      <c r="H178" s="23" t="s">
        <v>267</v>
      </c>
      <c r="I178" s="23" t="s">
        <v>268</v>
      </c>
      <c r="J178" s="23" t="s">
        <v>269</v>
      </c>
      <c r="K178" s="23" t="s">
        <v>270</v>
      </c>
      <c r="L178" s="23" t="s">
        <v>271</v>
      </c>
      <c r="M178" s="23" t="s">
        <v>272</v>
      </c>
      <c r="N178" s="23" t="s">
        <v>273</v>
      </c>
      <c r="O178" s="23" t="s">
        <v>274</v>
      </c>
      <c r="P178" s="23" t="s">
        <v>275</v>
      </c>
      <c r="Q178" s="23" t="s">
        <v>276</v>
      </c>
      <c r="R178" s="23" t="s">
        <v>277</v>
      </c>
      <c r="S178" s="23" t="s">
        <v>278</v>
      </c>
      <c r="T178" s="23" t="s">
        <v>279</v>
      </c>
      <c r="U178" s="23" t="s">
        <v>280</v>
      </c>
      <c r="V178" s="23" t="s">
        <v>281</v>
      </c>
      <c r="W178" s="23" t="s">
        <v>282</v>
      </c>
      <c r="X178" s="23" t="s">
        <v>283</v>
      </c>
      <c r="Y178" s="23" t="s">
        <v>284</v>
      </c>
      <c r="Z178" s="23" t="s">
        <v>285</v>
      </c>
      <c r="AA178" s="23" t="s">
        <v>286</v>
      </c>
      <c r="AB178" s="23" t="s">
        <v>287</v>
      </c>
      <c r="AC178" s="23" t="s">
        <v>288</v>
      </c>
      <c r="AD178" s="23" t="s">
        <v>289</v>
      </c>
      <c r="AE178" s="23" t="s">
        <v>290</v>
      </c>
      <c r="AF178" s="23" t="s">
        <v>291</v>
      </c>
      <c r="AG178" s="23" t="s">
        <v>292</v>
      </c>
      <c r="AH178" s="23" t="s">
        <v>293</v>
      </c>
      <c r="AI178" s="23" t="s">
        <v>294</v>
      </c>
      <c r="AJ178" s="157"/>
    </row>
    <row r="179" spans="2:36" hidden="1">
      <c r="B179" s="71" t="s">
        <v>88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idden="1">
      <c r="B180" s="71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idden="1">
      <c r="B181" s="71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71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71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71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71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idden="1">
      <c r="B186" s="71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71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idden="1">
      <c r="B188" s="71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>
      <c r="B189" s="71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71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71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71" t="s">
        <v>94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71" t="s">
        <v>7</v>
      </c>
      <c r="C193" s="63">
        <f>C192+C191+C190+C189+C188+C187+C186+C185+C184+C183+C182+C181+C180+C179</f>
        <v>0</v>
      </c>
      <c r="D193" s="63">
        <f t="shared" ref="D193:AI193" si="16">D192+D191+D190+D189+D188+D187+D186+D185+D184+D183+D182+D181+D180+D179</f>
        <v>0</v>
      </c>
      <c r="E193" s="63">
        <f t="shared" si="16"/>
        <v>0</v>
      </c>
      <c r="F193" s="63">
        <f t="shared" si="16"/>
        <v>0</v>
      </c>
      <c r="G193" s="63">
        <f t="shared" si="16"/>
        <v>0</v>
      </c>
      <c r="H193" s="63">
        <f t="shared" si="16"/>
        <v>0</v>
      </c>
      <c r="I193" s="63">
        <f t="shared" si="16"/>
        <v>0</v>
      </c>
      <c r="J193" s="63">
        <f t="shared" si="16"/>
        <v>0</v>
      </c>
      <c r="K193" s="63">
        <f t="shared" si="16"/>
        <v>0</v>
      </c>
      <c r="L193" s="63">
        <f t="shared" si="16"/>
        <v>0</v>
      </c>
      <c r="M193" s="63">
        <f t="shared" si="16"/>
        <v>0</v>
      </c>
      <c r="N193" s="63">
        <f t="shared" si="16"/>
        <v>0</v>
      </c>
      <c r="O193" s="63">
        <f t="shared" si="16"/>
        <v>0</v>
      </c>
      <c r="P193" s="63">
        <f t="shared" si="16"/>
        <v>0</v>
      </c>
      <c r="Q193" s="63">
        <f t="shared" si="16"/>
        <v>0</v>
      </c>
      <c r="R193" s="63">
        <f t="shared" si="16"/>
        <v>0</v>
      </c>
      <c r="S193" s="63">
        <f t="shared" si="16"/>
        <v>0</v>
      </c>
      <c r="T193" s="63">
        <f t="shared" si="16"/>
        <v>0</v>
      </c>
      <c r="U193" s="63">
        <f t="shared" si="16"/>
        <v>0</v>
      </c>
      <c r="V193" s="63">
        <f t="shared" si="16"/>
        <v>0</v>
      </c>
      <c r="W193" s="63">
        <f t="shared" si="16"/>
        <v>0</v>
      </c>
      <c r="X193" s="63">
        <f t="shared" si="16"/>
        <v>0</v>
      </c>
      <c r="Y193" s="63">
        <f t="shared" si="16"/>
        <v>0</v>
      </c>
      <c r="Z193" s="63">
        <f t="shared" si="16"/>
        <v>0</v>
      </c>
      <c r="AA193" s="63">
        <f t="shared" si="16"/>
        <v>0</v>
      </c>
      <c r="AB193" s="63">
        <f t="shared" si="16"/>
        <v>0</v>
      </c>
      <c r="AC193" s="63">
        <f t="shared" si="16"/>
        <v>0</v>
      </c>
      <c r="AD193" s="63">
        <f t="shared" si="16"/>
        <v>0</v>
      </c>
      <c r="AE193" s="63">
        <f t="shared" si="16"/>
        <v>0</v>
      </c>
      <c r="AF193" s="63">
        <f t="shared" si="16"/>
        <v>0</v>
      </c>
      <c r="AG193" s="63">
        <f t="shared" si="16"/>
        <v>0</v>
      </c>
      <c r="AH193" s="63">
        <f t="shared" si="16"/>
        <v>0</v>
      </c>
      <c r="AI193" s="63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64" t="s">
        <v>89</v>
      </c>
      <c r="C197" s="64" t="s">
        <v>8</v>
      </c>
      <c r="D197" s="64" t="s">
        <v>9</v>
      </c>
      <c r="E197" s="63" t="s">
        <v>167</v>
      </c>
    </row>
    <row r="198" spans="2:36" hidden="1">
      <c r="B198" s="71" t="s">
        <v>88</v>
      </c>
      <c r="C198" s="14"/>
      <c r="D198" s="14"/>
      <c r="E198" s="18">
        <f>SUM(C198:D198)</f>
        <v>0</v>
      </c>
    </row>
    <row r="199" spans="2:36" hidden="1">
      <c r="B199" s="71">
        <v>1</v>
      </c>
      <c r="C199" s="14"/>
      <c r="D199" s="14"/>
      <c r="E199" s="18">
        <f t="shared" ref="E199:E212" si="17">SUM(C199:D199)</f>
        <v>0</v>
      </c>
    </row>
    <row r="200" spans="2:36" hidden="1">
      <c r="B200" s="71">
        <v>2</v>
      </c>
      <c r="C200" s="14"/>
      <c r="D200" s="14"/>
      <c r="E200" s="18">
        <f t="shared" si="17"/>
        <v>0</v>
      </c>
    </row>
    <row r="201" spans="2:36" hidden="1">
      <c r="B201" s="71">
        <v>3</v>
      </c>
      <c r="C201" s="14"/>
      <c r="D201" s="14"/>
      <c r="E201" s="18">
        <f t="shared" si="17"/>
        <v>0</v>
      </c>
    </row>
    <row r="202" spans="2:36" hidden="1">
      <c r="B202" s="71">
        <v>4</v>
      </c>
      <c r="C202" s="14"/>
      <c r="D202" s="14"/>
      <c r="E202" s="18">
        <f t="shared" si="17"/>
        <v>0</v>
      </c>
    </row>
    <row r="203" spans="2:36" hidden="1">
      <c r="B203" s="71">
        <v>5</v>
      </c>
      <c r="C203" s="14"/>
      <c r="D203" s="14"/>
      <c r="E203" s="18">
        <f t="shared" si="17"/>
        <v>0</v>
      </c>
    </row>
    <row r="204" spans="2:36" hidden="1">
      <c r="B204" s="71">
        <v>6</v>
      </c>
      <c r="C204" s="14"/>
      <c r="D204" s="14"/>
      <c r="E204" s="18">
        <f t="shared" si="17"/>
        <v>0</v>
      </c>
    </row>
    <row r="205" spans="2:36" hidden="1">
      <c r="B205" s="71">
        <v>7</v>
      </c>
      <c r="C205" s="14"/>
      <c r="D205" s="14"/>
      <c r="E205" s="18">
        <f t="shared" si="17"/>
        <v>0</v>
      </c>
    </row>
    <row r="206" spans="2:36" hidden="1">
      <c r="B206" s="71">
        <v>8</v>
      </c>
      <c r="C206" s="14"/>
      <c r="D206" s="14"/>
      <c r="E206" s="18">
        <f t="shared" si="17"/>
        <v>0</v>
      </c>
    </row>
    <row r="207" spans="2:36" hidden="1">
      <c r="B207" s="71">
        <v>9</v>
      </c>
      <c r="C207" s="14"/>
      <c r="D207" s="14"/>
      <c r="E207" s="18">
        <f t="shared" si="17"/>
        <v>0</v>
      </c>
    </row>
    <row r="208" spans="2:36">
      <c r="B208" s="71">
        <v>10</v>
      </c>
      <c r="C208" s="14"/>
      <c r="D208" s="14"/>
      <c r="E208" s="18">
        <f t="shared" si="17"/>
        <v>0</v>
      </c>
    </row>
    <row r="209" spans="2:10" hidden="1">
      <c r="B209" s="71">
        <v>11</v>
      </c>
      <c r="C209" s="14"/>
      <c r="D209" s="14"/>
      <c r="E209" s="18">
        <f t="shared" si="17"/>
        <v>0</v>
      </c>
    </row>
    <row r="210" spans="2:10" hidden="1">
      <c r="B210" s="71">
        <v>12</v>
      </c>
      <c r="C210" s="14"/>
      <c r="D210" s="14"/>
      <c r="E210" s="18">
        <f t="shared" si="17"/>
        <v>0</v>
      </c>
    </row>
    <row r="211" spans="2:10" hidden="1">
      <c r="B211" s="71" t="s">
        <v>94</v>
      </c>
      <c r="C211" s="14"/>
      <c r="D211" s="14"/>
      <c r="E211" s="18">
        <f t="shared" si="17"/>
        <v>0</v>
      </c>
    </row>
    <row r="212" spans="2:10" hidden="1">
      <c r="B212" s="71" t="s">
        <v>7</v>
      </c>
      <c r="C212" s="63">
        <f>C211+C210+C209+C208+C207+C206+C205+C204+C203+C202+C201+C200+C199+C198</f>
        <v>0</v>
      </c>
      <c r="D212" s="63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228</v>
      </c>
    </row>
    <row r="215" spans="2:10" ht="85">
      <c r="B215" s="158" t="s">
        <v>89</v>
      </c>
      <c r="C215" s="17" t="s">
        <v>55</v>
      </c>
      <c r="D215" s="17" t="s">
        <v>56</v>
      </c>
      <c r="E215" s="63" t="s">
        <v>60</v>
      </c>
      <c r="F215" s="63" t="s">
        <v>64</v>
      </c>
      <c r="G215" s="63" t="s">
        <v>63</v>
      </c>
      <c r="H215" s="63" t="s">
        <v>65</v>
      </c>
      <c r="I215" s="63" t="s">
        <v>87</v>
      </c>
      <c r="J215" s="156" t="s">
        <v>167</v>
      </c>
    </row>
    <row r="216" spans="2:10" ht="19">
      <c r="B216" s="159"/>
      <c r="C216" s="23" t="s">
        <v>140</v>
      </c>
      <c r="D216" s="23" t="s">
        <v>141</v>
      </c>
      <c r="E216" s="23" t="s">
        <v>142</v>
      </c>
      <c r="F216" s="23" t="s">
        <v>143</v>
      </c>
      <c r="G216" s="23" t="s">
        <v>144</v>
      </c>
      <c r="H216" s="23" t="s">
        <v>145</v>
      </c>
      <c r="I216" s="23" t="s">
        <v>146</v>
      </c>
      <c r="J216" s="157"/>
    </row>
    <row r="217" spans="2:10" hidden="1">
      <c r="B217" s="71" t="s">
        <v>88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idden="1">
      <c r="B218" s="71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idden="1">
      <c r="B219" s="71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71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71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71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71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idden="1">
      <c r="B224" s="71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71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idden="1">
      <c r="B226" s="71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>
      <c r="B227" s="71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71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71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71" t="s">
        <v>94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71" t="s">
        <v>7</v>
      </c>
      <c r="C231" s="63">
        <f>C230+C229+C228+C227+C226+C225+C224+C223+C222+C221+C220+C219+C218+C217</f>
        <v>0</v>
      </c>
      <c r="D231" s="63">
        <f t="shared" ref="D231:I231" si="19">D230+D229+D228+D227+D226+D225+D224+D223+D222+D221+D220+D219+D218+D217</f>
        <v>0</v>
      </c>
      <c r="E231" s="63">
        <f t="shared" si="19"/>
        <v>0</v>
      </c>
      <c r="F231" s="63">
        <f t="shared" si="19"/>
        <v>0</v>
      </c>
      <c r="G231" s="63">
        <f t="shared" si="19"/>
        <v>0</v>
      </c>
      <c r="H231" s="63">
        <f t="shared" si="19"/>
        <v>0</v>
      </c>
      <c r="I231" s="63">
        <f t="shared" si="19"/>
        <v>0</v>
      </c>
      <c r="J231" s="18">
        <f t="shared" si="18"/>
        <v>0</v>
      </c>
    </row>
    <row r="233" spans="2:10">
      <c r="B233" s="140" t="s">
        <v>175</v>
      </c>
      <c r="C233" s="140"/>
      <c r="D233" s="32" t="s">
        <v>176</v>
      </c>
    </row>
    <row r="234" spans="2:10">
      <c r="B234" s="21" t="str">
        <f>IF(D233="","",IF(D233="English",'File Directory'!B53,IF(D233="Filipino",'File Directory'!B78,'File Directory'!B103)))</f>
        <v xml:space="preserve">Instruction: </v>
      </c>
      <c r="D234" s="13"/>
    </row>
    <row r="235" spans="2:10">
      <c r="B235" s="13"/>
      <c r="C235" s="22" t="str">
        <f>IF($D$233="","",IF($D$233="English",'File Directory'!C54,IF($D$233="Filipino",'File Directory'!C79,'File Directory'!C104)))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Directory'!C55,IF($D$233="Filipino",'File Directory'!C80,'File Directory'!C105)))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Directory'!C56,IF($D$233="Filipino",'File Directory'!C81,'File Directory'!C106)))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Directory'!C58,IF($D$233="Filipino",'File Directory'!C83,'File Directory'!C108)))</f>
        <v>*For Prospective Adviser</v>
      </c>
    </row>
    <row r="240" spans="2:10">
      <c r="C240" s="22" t="str">
        <f>IF($D$233="","",IF($D$233="English",'File Directory'!C59,IF($D$233="Filipino",'File Directory'!C84,'File Directory'!C109)))</f>
        <v>1. Review all MLESF for Accuracy/completeness</v>
      </c>
    </row>
    <row r="241" spans="3:3">
      <c r="C241" s="22" t="str">
        <f>IF($D$233="","",IF($D$233="English",'File Directory'!C60,IF($D$233="Filipino",'File Directory'!C85,'File Directory'!C110)))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Directory'!C61,IF($D$233="Filipino",'File Directory'!C86,'File Directory'!C111)))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Directory'!C63,IF($D$233="Filipino",'File Directory'!C88,'File Directory'!C113)))</f>
        <v>For Grade Level Enrollment Chair (if any)</v>
      </c>
    </row>
    <row r="245" spans="3:3">
      <c r="C245" s="22" t="str">
        <f>IF($D$233="","",IF($D$233="English",'File Directory'!C64,IF($D$233="Filipino",'File Directory'!C89,'File Directory'!C114)))</f>
        <v>1. Review all Summary Matrix submitted by advisers, check for accuracy/completeness</v>
      </c>
    </row>
    <row r="246" spans="3:3">
      <c r="C246" s="22" t="str">
        <f>IF($D$233="","",IF($D$233="English",'File Directory'!C65,IF($D$233="Filipino",'File Directory'!C90,'File Directory'!C115)))</f>
        <v xml:space="preserve">2. Prepare a Summary Matrix with totality for all items/questions of all sections </v>
      </c>
    </row>
    <row r="247" spans="3:3">
      <c r="C247" s="22" t="str">
        <f>IF($D$233="","",IF($D$233="English",'File Directory'!C66,IF($D$233="Filipino",'File Directory'!C91,'File Directory'!C116)))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Directory'!C68,IF($D$233="Filipino",'File Directory'!C93,'File Directory'!C118)))</f>
        <v>For School Enrollment Focal Person (SEFP)</v>
      </c>
    </row>
    <row r="250" spans="3:3">
      <c r="C250" s="22" t="str">
        <f>IF($D$233="","",IF($D$233="English",'File Directory'!C69,IF($D$233="Filipino",'File Directory'!C94,'File Directory'!C119)))</f>
        <v>1. Review all Grade Level Summary Matrix submitted by GLEC, check for accuracy/completeness</v>
      </c>
    </row>
    <row r="251" spans="3:3">
      <c r="C251" s="22" t="str">
        <f>IF($D$233="","",IF($D$233="English",'File Directory'!C70,IF($D$233="Filipino",'File Directory'!C95,'File Directory'!C120)))</f>
        <v>2. Prepare a Summary Matrix with totality for all items/questions of all Grade Levels</v>
      </c>
    </row>
    <row r="252" spans="3:3">
      <c r="C252" s="22" t="str">
        <f>IF($D$233="","",IF($D$233="English",'File Directory'!C71,IF($D$233="Filipino",'File Directory'!C96,'File Directory'!C121)))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Directory'!C73,IF($D$233="Filipino",'File Directory'!C98,'File Directory'!C123)))</f>
        <v>For LIS System Administrator</v>
      </c>
    </row>
    <row r="255" spans="3:3">
      <c r="C255" s="22" t="str">
        <f>IF($D$233="","",IF($D$233="English",'File Directory'!C74,IF($D$233="Filipino",'File Directory'!C99,'File Directory'!C124)))</f>
        <v>1. Review the School Level Summary Matrix  validate the correctness of enrollment count vis-a-vis the number of respondents</v>
      </c>
    </row>
    <row r="256" spans="3:3">
      <c r="C256" s="22" t="str">
        <f>IF($D$233="","",IF($D$233="English",'File Directory'!C75,IF($D$233="Filipino",'File Directory'!C100,'File Directory'!C125)))</f>
        <v>2. Login to LIS and click the QC Folder available in the Dashboard</v>
      </c>
    </row>
    <row r="257" spans="3:3">
      <c r="C257" s="22" t="str">
        <f>IF($D$233="","",IF($D$233="English",'File Directory'!C76,IF($D$233="Filipino",'File Directory'!C101,'File Directory'!C126)))</f>
        <v>3. Input total count for each table as appeared in the Summary Matrix.  May use the assigned code as appopriate for easy reference.</v>
      </c>
    </row>
  </sheetData>
  <mergeCells count="20">
    <mergeCell ref="D3:F3"/>
    <mergeCell ref="B4:C4"/>
    <mergeCell ref="G4:H4"/>
    <mergeCell ref="B5:C5"/>
    <mergeCell ref="E5:I5"/>
    <mergeCell ref="B27:B28"/>
    <mergeCell ref="J27:J28"/>
    <mergeCell ref="B82:B83"/>
    <mergeCell ref="S82:S83"/>
    <mergeCell ref="B101:B102"/>
    <mergeCell ref="P101:P102"/>
    <mergeCell ref="AJ177:AJ178"/>
    <mergeCell ref="B215:B216"/>
    <mergeCell ref="J215:J216"/>
    <mergeCell ref="B233:C233"/>
    <mergeCell ref="B139:B140"/>
    <mergeCell ref="M139:M140"/>
    <mergeCell ref="B158:B159"/>
    <mergeCell ref="B177:B178"/>
    <mergeCell ref="O158:O159"/>
  </mergeCells>
  <dataValidations count="1">
    <dataValidation type="list" allowBlank="1" showInputMessage="1" showErrorMessage="1" sqref="D233" xr:uid="{88FA3546-ECD6-5344-8F0F-BCE660665576}">
      <formula1>"English,Filipino,Cebuano"</formula1>
    </dataValidation>
  </dataValidations>
  <hyperlinks>
    <hyperlink ref="K1" location="'File Directory'!A1" tooltip="Go Back to File Directory" display="Return to File Directory" xr:uid="{2D599590-C2B7-FC44-A95C-753E483D34F5}"/>
    <hyperlink ref="J1" location="'Summary Matrix MLESF (SEFP)'!A1" tooltip="View Summary Matrix MLESF (SEFP)" display="Return to Summary Matrix MLESF (SEFP)" xr:uid="{2A8054D0-F2DF-F54D-B425-83DBB64F4714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9159A-721D-C54B-9DCE-08A2643D5F6D}">
  <sheetPr>
    <tabColor rgb="FF002060"/>
  </sheetPr>
  <dimension ref="B1:AJ257"/>
  <sheetViews>
    <sheetView workbookViewId="0">
      <selection sqref="A1:XFD1048576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8.8320312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1.5" style="3" customWidth="1"/>
    <col min="15" max="15" width="21.83203125" style="3" customWidth="1"/>
    <col min="16" max="16" width="24.5" style="3" customWidth="1"/>
    <col min="17" max="17" width="20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8.6640625" style="3"/>
    <col min="34" max="34" width="15.83203125" style="3" customWidth="1"/>
    <col min="35" max="35" width="16.5" style="3" customWidth="1"/>
    <col min="36" max="36" width="16.33203125" style="3" customWidth="1"/>
    <col min="37" max="16384" width="8.6640625" style="3"/>
  </cols>
  <sheetData>
    <row r="1" spans="2:14" ht="37" thickBot="1">
      <c r="B1" s="15" t="s">
        <v>180</v>
      </c>
      <c r="J1" s="66" t="s">
        <v>232</v>
      </c>
      <c r="K1" s="67" t="s">
        <v>233</v>
      </c>
    </row>
    <row r="2" spans="2:14" ht="18">
      <c r="B2" s="24" t="s">
        <v>168</v>
      </c>
    </row>
    <row r="3" spans="2:14">
      <c r="B3" s="14" t="s">
        <v>90</v>
      </c>
      <c r="C3" s="16"/>
      <c r="D3" s="164"/>
      <c r="E3" s="165"/>
      <c r="F3" s="166"/>
      <c r="G3" s="14" t="s">
        <v>91</v>
      </c>
      <c r="H3" s="14"/>
      <c r="I3" s="14" t="s">
        <v>177</v>
      </c>
      <c r="J3" s="14"/>
      <c r="K3" s="14" t="s">
        <v>92</v>
      </c>
      <c r="L3" s="14"/>
      <c r="M3" s="14" t="s">
        <v>93</v>
      </c>
      <c r="N3" s="14"/>
    </row>
    <row r="4" spans="2:14" ht="17" thickBot="1">
      <c r="B4" s="167" t="s">
        <v>166</v>
      </c>
      <c r="C4" s="168"/>
      <c r="D4" s="70"/>
      <c r="E4" s="26" t="s">
        <v>148</v>
      </c>
      <c r="F4" s="27"/>
      <c r="G4" s="169" t="s">
        <v>165</v>
      </c>
      <c r="H4" s="170"/>
      <c r="I4" s="68"/>
    </row>
    <row r="5" spans="2:14" ht="16" customHeight="1">
      <c r="B5" s="167" t="s">
        <v>151</v>
      </c>
      <c r="C5" s="168"/>
      <c r="D5" s="25"/>
      <c r="E5" s="171" t="s">
        <v>169</v>
      </c>
      <c r="F5" s="172"/>
      <c r="G5" s="172"/>
      <c r="H5" s="172"/>
      <c r="I5" s="173"/>
    </row>
    <row r="6" spans="2:14" ht="17" customHeight="1" thickBot="1">
      <c r="B6" s="13"/>
      <c r="C6" s="13"/>
      <c r="D6" s="12"/>
      <c r="E6" s="29" t="s">
        <v>170</v>
      </c>
      <c r="F6" s="30"/>
      <c r="G6" s="28" t="s">
        <v>150</v>
      </c>
      <c r="H6" s="28"/>
      <c r="I6" s="31"/>
    </row>
    <row r="7" spans="2:14">
      <c r="B7" s="13"/>
      <c r="C7" s="13"/>
      <c r="D7" s="12"/>
      <c r="E7" s="5"/>
      <c r="F7" s="69"/>
    </row>
    <row r="8" spans="2:14">
      <c r="B8" s="2" t="s">
        <v>295</v>
      </c>
    </row>
    <row r="9" spans="2:14" ht="57" customHeight="1">
      <c r="B9" s="131" t="s">
        <v>89</v>
      </c>
      <c r="C9" s="64" t="s">
        <v>296</v>
      </c>
      <c r="D9" s="64" t="s">
        <v>297</v>
      </c>
      <c r="E9" s="63" t="s">
        <v>167</v>
      </c>
    </row>
    <row r="10" spans="2:14" hidden="1">
      <c r="B10" s="71" t="s">
        <v>88</v>
      </c>
      <c r="C10" s="71"/>
      <c r="D10" s="71"/>
      <c r="E10" s="71">
        <f>SUM(C10:D10)</f>
        <v>0</v>
      </c>
    </row>
    <row r="11" spans="2:14" hidden="1">
      <c r="B11" s="71">
        <v>1</v>
      </c>
      <c r="C11" s="71"/>
      <c r="D11" s="71"/>
      <c r="E11" s="71">
        <f t="shared" ref="E11:E24" si="0">SUM(C11:D11)</f>
        <v>0</v>
      </c>
    </row>
    <row r="12" spans="2:14" hidden="1">
      <c r="B12" s="71">
        <v>2</v>
      </c>
      <c r="C12" s="71"/>
      <c r="D12" s="71"/>
      <c r="E12" s="71">
        <f t="shared" si="0"/>
        <v>0</v>
      </c>
    </row>
    <row r="13" spans="2:14" hidden="1">
      <c r="B13" s="71">
        <v>3</v>
      </c>
      <c r="C13" s="71"/>
      <c r="D13" s="71"/>
      <c r="E13" s="71">
        <f t="shared" si="0"/>
        <v>0</v>
      </c>
    </row>
    <row r="14" spans="2:14" hidden="1">
      <c r="B14" s="71">
        <v>4</v>
      </c>
      <c r="C14" s="71"/>
      <c r="D14" s="71"/>
      <c r="E14" s="71">
        <f t="shared" si="0"/>
        <v>0</v>
      </c>
    </row>
    <row r="15" spans="2:14" hidden="1">
      <c r="B15" s="71">
        <v>5</v>
      </c>
      <c r="C15" s="71"/>
      <c r="D15" s="71"/>
      <c r="E15" s="71">
        <f t="shared" si="0"/>
        <v>0</v>
      </c>
    </row>
    <row r="16" spans="2:14" hidden="1">
      <c r="B16" s="71">
        <v>6</v>
      </c>
      <c r="C16" s="71"/>
      <c r="D16" s="71"/>
      <c r="E16" s="71">
        <f t="shared" si="0"/>
        <v>0</v>
      </c>
    </row>
    <row r="17" spans="2:10" hidden="1">
      <c r="B17" s="71">
        <v>7</v>
      </c>
      <c r="C17" s="71"/>
      <c r="D17" s="71"/>
      <c r="E17" s="71">
        <f t="shared" si="0"/>
        <v>0</v>
      </c>
    </row>
    <row r="18" spans="2:10" hidden="1">
      <c r="B18" s="71">
        <v>8</v>
      </c>
      <c r="C18" s="71"/>
      <c r="D18" s="71"/>
      <c r="E18" s="71">
        <f t="shared" si="0"/>
        <v>0</v>
      </c>
    </row>
    <row r="19" spans="2:10" hidden="1">
      <c r="B19" s="71">
        <v>9</v>
      </c>
      <c r="C19" s="71"/>
      <c r="D19" s="71"/>
      <c r="E19" s="71">
        <f t="shared" si="0"/>
        <v>0</v>
      </c>
    </row>
    <row r="20" spans="2:10">
      <c r="B20" s="71">
        <v>10</v>
      </c>
      <c r="C20" s="71"/>
      <c r="D20" s="71"/>
      <c r="E20" s="71">
        <f t="shared" si="0"/>
        <v>0</v>
      </c>
    </row>
    <row r="21" spans="2:10" hidden="1">
      <c r="B21" s="71">
        <v>11</v>
      </c>
      <c r="C21" s="71"/>
      <c r="D21" s="71"/>
      <c r="E21" s="71">
        <f t="shared" si="0"/>
        <v>0</v>
      </c>
    </row>
    <row r="22" spans="2:10" hidden="1">
      <c r="B22" s="71">
        <v>12</v>
      </c>
      <c r="C22" s="71"/>
      <c r="D22" s="71"/>
      <c r="E22" s="71">
        <f t="shared" si="0"/>
        <v>0</v>
      </c>
    </row>
    <row r="23" spans="2:10" hidden="1">
      <c r="B23" s="71" t="s">
        <v>94</v>
      </c>
      <c r="C23" s="71"/>
      <c r="D23" s="71"/>
      <c r="E23" s="71">
        <f t="shared" si="0"/>
        <v>0</v>
      </c>
    </row>
    <row r="24" spans="2:10" hidden="1">
      <c r="B24" s="71" t="s">
        <v>7</v>
      </c>
      <c r="C24" s="63">
        <f>C23+C22+C21+C20+C19+C18+C17+C16+C15+C14+C13+C12+C11+C10</f>
        <v>0</v>
      </c>
      <c r="D24" s="63">
        <f>D23+D22+D21+D20+D19+D18+D17+D16+D15+D14+D13+D12+D11+D10</f>
        <v>0</v>
      </c>
      <c r="E24" s="71">
        <f t="shared" si="0"/>
        <v>0</v>
      </c>
    </row>
    <row r="25" spans="2:10">
      <c r="B25" s="5"/>
    </row>
    <row r="26" spans="2:10" s="53" customFormat="1">
      <c r="B26" s="56" t="s">
        <v>323</v>
      </c>
    </row>
    <row r="27" spans="2:10" ht="77" customHeight="1">
      <c r="B27" s="162" t="s">
        <v>89</v>
      </c>
      <c r="C27" s="63" t="s">
        <v>0</v>
      </c>
      <c r="D27" s="63" t="s">
        <v>1</v>
      </c>
      <c r="E27" s="63" t="s">
        <v>2</v>
      </c>
      <c r="F27" s="63" t="s">
        <v>3</v>
      </c>
      <c r="G27" s="63" t="s">
        <v>4</v>
      </c>
      <c r="H27" s="63" t="s">
        <v>5</v>
      </c>
      <c r="I27" s="63" t="s">
        <v>6</v>
      </c>
      <c r="J27" s="156" t="s">
        <v>167</v>
      </c>
    </row>
    <row r="28" spans="2:10" ht="17.5" customHeight="1">
      <c r="B28" s="163"/>
      <c r="C28" s="23" t="s">
        <v>113</v>
      </c>
      <c r="D28" s="23" t="s">
        <v>114</v>
      </c>
      <c r="E28" s="23" t="s">
        <v>115</v>
      </c>
      <c r="F28" s="23" t="s">
        <v>116</v>
      </c>
      <c r="G28" s="23" t="s">
        <v>117</v>
      </c>
      <c r="H28" s="23" t="s">
        <v>118</v>
      </c>
      <c r="I28" s="23" t="s">
        <v>119</v>
      </c>
      <c r="J28" s="157"/>
    </row>
    <row r="29" spans="2:10" ht="18" hidden="1" customHeight="1">
      <c r="B29" s="71" t="s">
        <v>88</v>
      </c>
      <c r="C29" s="63"/>
      <c r="D29" s="63"/>
      <c r="E29" s="63"/>
      <c r="F29" s="63"/>
      <c r="G29" s="63"/>
      <c r="H29" s="63"/>
      <c r="I29" s="63"/>
      <c r="J29" s="71">
        <f>SUM(C29:I29)</f>
        <v>0</v>
      </c>
    </row>
    <row r="30" spans="2:10" ht="18" hidden="1" customHeight="1">
      <c r="B30" s="71">
        <v>1</v>
      </c>
      <c r="C30" s="63"/>
      <c r="D30" s="63"/>
      <c r="E30" s="63"/>
      <c r="F30" s="63"/>
      <c r="G30" s="63"/>
      <c r="H30" s="63"/>
      <c r="I30" s="63"/>
      <c r="J30" s="71">
        <f t="shared" ref="J30:J43" si="1">SUM(C30:I30)</f>
        <v>0</v>
      </c>
    </row>
    <row r="31" spans="2:10" ht="18" hidden="1" customHeight="1">
      <c r="B31" s="71">
        <v>2</v>
      </c>
      <c r="C31" s="63"/>
      <c r="D31" s="63"/>
      <c r="E31" s="63"/>
      <c r="F31" s="63"/>
      <c r="G31" s="63"/>
      <c r="H31" s="63"/>
      <c r="I31" s="63"/>
      <c r="J31" s="71">
        <f t="shared" si="1"/>
        <v>0</v>
      </c>
    </row>
    <row r="32" spans="2:10" ht="18" hidden="1" customHeight="1">
      <c r="B32" s="71">
        <v>3</v>
      </c>
      <c r="C32" s="63"/>
      <c r="D32" s="63"/>
      <c r="E32" s="63"/>
      <c r="F32" s="63"/>
      <c r="G32" s="63"/>
      <c r="H32" s="63"/>
      <c r="I32" s="63"/>
      <c r="J32" s="71">
        <f t="shared" si="1"/>
        <v>0</v>
      </c>
    </row>
    <row r="33" spans="2:10" ht="18" hidden="1" customHeight="1">
      <c r="B33" s="71">
        <v>4</v>
      </c>
      <c r="C33" s="63"/>
      <c r="D33" s="63"/>
      <c r="E33" s="63"/>
      <c r="F33" s="63"/>
      <c r="G33" s="63"/>
      <c r="H33" s="63"/>
      <c r="I33" s="63"/>
      <c r="J33" s="71">
        <f t="shared" si="1"/>
        <v>0</v>
      </c>
    </row>
    <row r="34" spans="2:10" ht="18" hidden="1" customHeight="1">
      <c r="B34" s="71">
        <v>5</v>
      </c>
      <c r="C34" s="63"/>
      <c r="D34" s="63"/>
      <c r="E34" s="63"/>
      <c r="F34" s="63"/>
      <c r="G34" s="63"/>
      <c r="H34" s="63"/>
      <c r="I34" s="63"/>
      <c r="J34" s="71">
        <f t="shared" si="1"/>
        <v>0</v>
      </c>
    </row>
    <row r="35" spans="2:10" ht="18" hidden="1" customHeight="1">
      <c r="B35" s="71">
        <v>6</v>
      </c>
      <c r="C35" s="63"/>
      <c r="D35" s="63"/>
      <c r="E35" s="63"/>
      <c r="F35" s="63"/>
      <c r="G35" s="63"/>
      <c r="H35" s="63"/>
      <c r="I35" s="63"/>
      <c r="J35" s="71">
        <f t="shared" si="1"/>
        <v>0</v>
      </c>
    </row>
    <row r="36" spans="2:10" ht="18" hidden="1" customHeight="1">
      <c r="B36" s="71">
        <v>7</v>
      </c>
      <c r="C36" s="63"/>
      <c r="D36" s="63"/>
      <c r="E36" s="63"/>
      <c r="F36" s="63"/>
      <c r="G36" s="63"/>
      <c r="H36" s="63"/>
      <c r="I36" s="63"/>
      <c r="J36" s="71">
        <f t="shared" si="1"/>
        <v>0</v>
      </c>
    </row>
    <row r="37" spans="2:10" ht="18" hidden="1" customHeight="1">
      <c r="B37" s="71">
        <v>8</v>
      </c>
      <c r="C37" s="63"/>
      <c r="D37" s="63"/>
      <c r="E37" s="63"/>
      <c r="F37" s="63"/>
      <c r="G37" s="63"/>
      <c r="H37" s="63"/>
      <c r="I37" s="63"/>
      <c r="J37" s="71">
        <f t="shared" si="1"/>
        <v>0</v>
      </c>
    </row>
    <row r="38" spans="2:10" ht="18" hidden="1" customHeight="1">
      <c r="B38" s="71">
        <v>9</v>
      </c>
      <c r="C38" s="63"/>
      <c r="D38" s="63"/>
      <c r="E38" s="63"/>
      <c r="F38" s="63"/>
      <c r="G38" s="63"/>
      <c r="H38" s="63"/>
      <c r="I38" s="63"/>
      <c r="J38" s="71">
        <f t="shared" si="1"/>
        <v>0</v>
      </c>
    </row>
    <row r="39" spans="2:10" ht="18" customHeight="1">
      <c r="B39" s="71">
        <v>10</v>
      </c>
      <c r="C39" s="63"/>
      <c r="D39" s="63"/>
      <c r="E39" s="63"/>
      <c r="F39" s="63"/>
      <c r="G39" s="63"/>
      <c r="H39" s="63"/>
      <c r="I39" s="63"/>
      <c r="J39" s="71">
        <f t="shared" si="1"/>
        <v>0</v>
      </c>
    </row>
    <row r="40" spans="2:10" ht="18" hidden="1" customHeight="1">
      <c r="B40" s="71">
        <v>11</v>
      </c>
      <c r="C40" s="63"/>
      <c r="D40" s="63"/>
      <c r="E40" s="63"/>
      <c r="F40" s="63"/>
      <c r="G40" s="63"/>
      <c r="H40" s="63"/>
      <c r="I40" s="63"/>
      <c r="J40" s="71">
        <f t="shared" si="1"/>
        <v>0</v>
      </c>
    </row>
    <row r="41" spans="2:10" ht="18" hidden="1" customHeight="1">
      <c r="B41" s="71">
        <v>12</v>
      </c>
      <c r="C41" s="63"/>
      <c r="D41" s="63"/>
      <c r="E41" s="63"/>
      <c r="F41" s="63"/>
      <c r="G41" s="63"/>
      <c r="H41" s="63"/>
      <c r="I41" s="63"/>
      <c r="J41" s="71">
        <f t="shared" si="1"/>
        <v>0</v>
      </c>
    </row>
    <row r="42" spans="2:10" ht="18" hidden="1" customHeight="1">
      <c r="B42" s="71" t="s">
        <v>94</v>
      </c>
      <c r="C42" s="63"/>
      <c r="D42" s="63"/>
      <c r="E42" s="63"/>
      <c r="F42" s="63"/>
      <c r="G42" s="63"/>
      <c r="H42" s="63"/>
      <c r="I42" s="63"/>
      <c r="J42" s="71">
        <f t="shared" si="1"/>
        <v>0</v>
      </c>
    </row>
    <row r="43" spans="2:10" ht="18" hidden="1" customHeight="1">
      <c r="B43" s="71" t="s">
        <v>7</v>
      </c>
      <c r="C43" s="63">
        <f>C42+C41+C40+C39+C38+C37+C36+C35+C34+C33+C32+C31+C30+C29</f>
        <v>0</v>
      </c>
      <c r="D43" s="63">
        <f t="shared" ref="D43:I43" si="2">D42+D41+D40+D39+D38+D37+D36+D35+D34+D33+D32+D31+D30+D29</f>
        <v>0</v>
      </c>
      <c r="E43" s="63">
        <f t="shared" si="2"/>
        <v>0</v>
      </c>
      <c r="F43" s="63">
        <f t="shared" si="2"/>
        <v>0</v>
      </c>
      <c r="G43" s="63">
        <f t="shared" si="2"/>
        <v>0</v>
      </c>
      <c r="H43" s="63">
        <f t="shared" si="2"/>
        <v>0</v>
      </c>
      <c r="I43" s="63">
        <f t="shared" si="2"/>
        <v>0</v>
      </c>
      <c r="J43" s="71">
        <f t="shared" si="1"/>
        <v>0</v>
      </c>
    </row>
    <row r="45" spans="2:10">
      <c r="B45" s="2" t="s">
        <v>219</v>
      </c>
    </row>
    <row r="46" spans="2:10" ht="57" customHeight="1">
      <c r="B46" s="131" t="s">
        <v>89</v>
      </c>
      <c r="C46" s="64" t="s">
        <v>8</v>
      </c>
      <c r="D46" s="64" t="s">
        <v>9</v>
      </c>
      <c r="E46" s="63" t="s">
        <v>167</v>
      </c>
    </row>
    <row r="47" spans="2:10" hidden="1">
      <c r="B47" s="71" t="s">
        <v>88</v>
      </c>
      <c r="C47" s="71"/>
      <c r="D47" s="71"/>
      <c r="E47" s="71">
        <f>SUM(C47:D47)</f>
        <v>0</v>
      </c>
    </row>
    <row r="48" spans="2:10" hidden="1">
      <c r="B48" s="71">
        <v>1</v>
      </c>
      <c r="C48" s="71"/>
      <c r="D48" s="71"/>
      <c r="E48" s="71">
        <f t="shared" ref="E48:E61" si="3">SUM(C48:D48)</f>
        <v>0</v>
      </c>
    </row>
    <row r="49" spans="2:10" hidden="1">
      <c r="B49" s="71">
        <v>2</v>
      </c>
      <c r="C49" s="71"/>
      <c r="D49" s="71"/>
      <c r="E49" s="71">
        <f t="shared" si="3"/>
        <v>0</v>
      </c>
    </row>
    <row r="50" spans="2:10" hidden="1">
      <c r="B50" s="71">
        <v>3</v>
      </c>
      <c r="C50" s="71"/>
      <c r="D50" s="71"/>
      <c r="E50" s="71">
        <f t="shared" si="3"/>
        <v>0</v>
      </c>
    </row>
    <row r="51" spans="2:10" hidden="1">
      <c r="B51" s="71">
        <v>4</v>
      </c>
      <c r="C51" s="71"/>
      <c r="D51" s="71"/>
      <c r="E51" s="71">
        <f t="shared" si="3"/>
        <v>0</v>
      </c>
    </row>
    <row r="52" spans="2:10" hidden="1">
      <c r="B52" s="71">
        <v>5</v>
      </c>
      <c r="C52" s="71"/>
      <c r="D52" s="71"/>
      <c r="E52" s="71">
        <f t="shared" si="3"/>
        <v>0</v>
      </c>
    </row>
    <row r="53" spans="2:10" hidden="1">
      <c r="B53" s="71">
        <v>6</v>
      </c>
      <c r="C53" s="71"/>
      <c r="D53" s="71"/>
      <c r="E53" s="71">
        <f t="shared" si="3"/>
        <v>0</v>
      </c>
    </row>
    <row r="54" spans="2:10" hidden="1">
      <c r="B54" s="71">
        <v>7</v>
      </c>
      <c r="C54" s="71"/>
      <c r="D54" s="71"/>
      <c r="E54" s="71">
        <f t="shared" si="3"/>
        <v>0</v>
      </c>
    </row>
    <row r="55" spans="2:10" hidden="1">
      <c r="B55" s="71">
        <v>8</v>
      </c>
      <c r="C55" s="71"/>
      <c r="D55" s="71"/>
      <c r="E55" s="71">
        <f t="shared" si="3"/>
        <v>0</v>
      </c>
    </row>
    <row r="56" spans="2:10" hidden="1">
      <c r="B56" s="71">
        <v>9</v>
      </c>
      <c r="C56" s="71"/>
      <c r="D56" s="71"/>
      <c r="E56" s="71">
        <f t="shared" si="3"/>
        <v>0</v>
      </c>
    </row>
    <row r="57" spans="2:10">
      <c r="B57" s="71">
        <v>10</v>
      </c>
      <c r="C57" s="71"/>
      <c r="D57" s="71"/>
      <c r="E57" s="71">
        <f t="shared" si="3"/>
        <v>0</v>
      </c>
    </row>
    <row r="58" spans="2:10" hidden="1">
      <c r="B58" s="71">
        <v>11</v>
      </c>
      <c r="C58" s="71"/>
      <c r="D58" s="71"/>
      <c r="E58" s="71">
        <f t="shared" si="3"/>
        <v>0</v>
      </c>
    </row>
    <row r="59" spans="2:10" hidden="1">
      <c r="B59" s="71">
        <v>12</v>
      </c>
      <c r="C59" s="71"/>
      <c r="D59" s="71"/>
      <c r="E59" s="71">
        <f t="shared" si="3"/>
        <v>0</v>
      </c>
    </row>
    <row r="60" spans="2:10" hidden="1">
      <c r="B60" s="71" t="s">
        <v>94</v>
      </c>
      <c r="C60" s="71"/>
      <c r="D60" s="71"/>
      <c r="E60" s="71">
        <f t="shared" si="3"/>
        <v>0</v>
      </c>
    </row>
    <row r="61" spans="2:10" hidden="1">
      <c r="B61" s="71" t="s">
        <v>7</v>
      </c>
      <c r="C61" s="63">
        <f>C60+C59+C58+C57+C56+C55+C54+C53+C52+C51+C50+C49+C48+C47</f>
        <v>0</v>
      </c>
      <c r="D61" s="63">
        <f>D60+D59+D58+D57+D56+D55+D54+D53+D52+D51+D50+D49+D48+D47</f>
        <v>0</v>
      </c>
      <c r="E61" s="71">
        <f t="shared" si="3"/>
        <v>0</v>
      </c>
    </row>
    <row r="62" spans="2:10">
      <c r="B62" s="5"/>
    </row>
    <row r="63" spans="2:10" s="2" customFormat="1">
      <c r="B63" s="2" t="s">
        <v>220</v>
      </c>
    </row>
    <row r="64" spans="2:10" ht="62" customHeight="1">
      <c r="B64" s="131" t="s">
        <v>89</v>
      </c>
      <c r="C64" s="92" t="s">
        <v>298</v>
      </c>
      <c r="D64" s="92" t="s">
        <v>299</v>
      </c>
      <c r="E64" s="92" t="s">
        <v>300</v>
      </c>
      <c r="F64" s="92" t="s">
        <v>301</v>
      </c>
      <c r="G64" s="92" t="s">
        <v>302</v>
      </c>
      <c r="H64" s="92" t="s">
        <v>303</v>
      </c>
      <c r="I64" s="92" t="s">
        <v>343</v>
      </c>
      <c r="J64" s="63" t="s">
        <v>167</v>
      </c>
    </row>
    <row r="65" spans="2:10" hidden="1">
      <c r="B65" s="71" t="s">
        <v>88</v>
      </c>
      <c r="C65" s="14"/>
      <c r="D65" s="14"/>
      <c r="E65" s="14"/>
      <c r="F65" s="14"/>
      <c r="G65" s="14"/>
      <c r="H65" s="14"/>
      <c r="I65" s="14"/>
      <c r="J65" s="71">
        <f>SUM(C65:I65)</f>
        <v>0</v>
      </c>
    </row>
    <row r="66" spans="2:10" hidden="1">
      <c r="B66" s="71">
        <v>1</v>
      </c>
      <c r="C66" s="14"/>
      <c r="D66" s="14"/>
      <c r="E66" s="14"/>
      <c r="F66" s="14"/>
      <c r="G66" s="14"/>
      <c r="H66" s="14"/>
      <c r="I66" s="14"/>
      <c r="J66" s="71">
        <f t="shared" ref="J66:J79" si="4">SUM(C66:I66)</f>
        <v>0</v>
      </c>
    </row>
    <row r="67" spans="2:10" hidden="1">
      <c r="B67" s="71">
        <v>2</v>
      </c>
      <c r="C67" s="14"/>
      <c r="D67" s="14"/>
      <c r="E67" s="14"/>
      <c r="F67" s="14"/>
      <c r="G67" s="14"/>
      <c r="H67" s="14"/>
      <c r="I67" s="14"/>
      <c r="J67" s="71">
        <f t="shared" si="4"/>
        <v>0</v>
      </c>
    </row>
    <row r="68" spans="2:10" hidden="1">
      <c r="B68" s="71">
        <v>3</v>
      </c>
      <c r="C68" s="14"/>
      <c r="D68" s="14"/>
      <c r="E68" s="14"/>
      <c r="F68" s="14"/>
      <c r="G68" s="14"/>
      <c r="H68" s="14"/>
      <c r="I68" s="14"/>
      <c r="J68" s="71">
        <f t="shared" si="4"/>
        <v>0</v>
      </c>
    </row>
    <row r="69" spans="2:10" hidden="1">
      <c r="B69" s="71">
        <v>4</v>
      </c>
      <c r="C69" s="14"/>
      <c r="D69" s="14"/>
      <c r="E69" s="14"/>
      <c r="F69" s="14"/>
      <c r="G69" s="14"/>
      <c r="H69" s="14"/>
      <c r="I69" s="14"/>
      <c r="J69" s="71">
        <f t="shared" si="4"/>
        <v>0</v>
      </c>
    </row>
    <row r="70" spans="2:10" hidden="1">
      <c r="B70" s="71">
        <v>5</v>
      </c>
      <c r="C70" s="14"/>
      <c r="D70" s="14"/>
      <c r="E70" s="14"/>
      <c r="F70" s="14"/>
      <c r="G70" s="14"/>
      <c r="H70" s="14"/>
      <c r="I70" s="14"/>
      <c r="J70" s="71">
        <f t="shared" si="4"/>
        <v>0</v>
      </c>
    </row>
    <row r="71" spans="2:10" hidden="1">
      <c r="B71" s="71">
        <v>6</v>
      </c>
      <c r="C71" s="14"/>
      <c r="D71" s="14"/>
      <c r="E71" s="14"/>
      <c r="F71" s="14"/>
      <c r="G71" s="14"/>
      <c r="H71" s="14"/>
      <c r="I71" s="14"/>
      <c r="J71" s="71">
        <f t="shared" si="4"/>
        <v>0</v>
      </c>
    </row>
    <row r="72" spans="2:10" hidden="1">
      <c r="B72" s="71">
        <v>7</v>
      </c>
      <c r="C72" s="14"/>
      <c r="D72" s="14"/>
      <c r="E72" s="14"/>
      <c r="F72" s="14"/>
      <c r="G72" s="14"/>
      <c r="H72" s="14"/>
      <c r="I72" s="14"/>
      <c r="J72" s="71">
        <f t="shared" si="4"/>
        <v>0</v>
      </c>
    </row>
    <row r="73" spans="2:10" hidden="1">
      <c r="B73" s="71">
        <v>8</v>
      </c>
      <c r="C73" s="14"/>
      <c r="D73" s="14"/>
      <c r="E73" s="14"/>
      <c r="F73" s="14"/>
      <c r="G73" s="14"/>
      <c r="H73" s="14"/>
      <c r="I73" s="14"/>
      <c r="J73" s="71">
        <f t="shared" si="4"/>
        <v>0</v>
      </c>
    </row>
    <row r="74" spans="2:10" hidden="1">
      <c r="B74" s="71">
        <v>9</v>
      </c>
      <c r="C74" s="14"/>
      <c r="D74" s="14"/>
      <c r="E74" s="14"/>
      <c r="F74" s="14"/>
      <c r="G74" s="14"/>
      <c r="H74" s="14"/>
      <c r="I74" s="14"/>
      <c r="J74" s="71">
        <f t="shared" si="4"/>
        <v>0</v>
      </c>
    </row>
    <row r="75" spans="2:10">
      <c r="B75" s="71">
        <v>10</v>
      </c>
      <c r="C75" s="14"/>
      <c r="D75" s="14"/>
      <c r="E75" s="14"/>
      <c r="F75" s="14"/>
      <c r="G75" s="14"/>
      <c r="H75" s="14"/>
      <c r="I75" s="14"/>
      <c r="J75" s="71">
        <f t="shared" si="4"/>
        <v>0</v>
      </c>
    </row>
    <row r="76" spans="2:10" hidden="1">
      <c r="B76" s="71">
        <v>11</v>
      </c>
      <c r="C76" s="14"/>
      <c r="D76" s="14"/>
      <c r="E76" s="14"/>
      <c r="F76" s="14"/>
      <c r="G76" s="14"/>
      <c r="H76" s="14"/>
      <c r="I76" s="14"/>
      <c r="J76" s="71">
        <f t="shared" si="4"/>
        <v>0</v>
      </c>
    </row>
    <row r="77" spans="2:10" hidden="1">
      <c r="B77" s="71">
        <v>12</v>
      </c>
      <c r="C77" s="14"/>
      <c r="D77" s="14"/>
      <c r="E77" s="14"/>
      <c r="F77" s="14"/>
      <c r="G77" s="14"/>
      <c r="H77" s="14"/>
      <c r="I77" s="14"/>
      <c r="J77" s="71">
        <f t="shared" si="4"/>
        <v>0</v>
      </c>
    </row>
    <row r="78" spans="2:10" hidden="1">
      <c r="B78" s="71" t="s">
        <v>94</v>
      </c>
      <c r="C78" s="14"/>
      <c r="D78" s="14"/>
      <c r="E78" s="14"/>
      <c r="F78" s="14"/>
      <c r="G78" s="14"/>
      <c r="H78" s="14"/>
      <c r="I78" s="14"/>
      <c r="J78" s="71">
        <f t="shared" si="4"/>
        <v>0</v>
      </c>
    </row>
    <row r="79" spans="2:10" hidden="1">
      <c r="B79" s="71" t="s">
        <v>7</v>
      </c>
      <c r="C79" s="63">
        <f>C78+C77+C76+C75+C74+C73+C72+C71+C70+C69+C68+C67+C66+C65</f>
        <v>0</v>
      </c>
      <c r="D79" s="63">
        <f t="shared" ref="D79:I79" si="5">D78+D77+D76+D75+D74+D73+D72+D71+D70+D69+D68+D67+D66+D65</f>
        <v>0</v>
      </c>
      <c r="E79" s="63">
        <f t="shared" si="5"/>
        <v>0</v>
      </c>
      <c r="F79" s="63">
        <f t="shared" si="5"/>
        <v>0</v>
      </c>
      <c r="G79" s="63">
        <f t="shared" si="5"/>
        <v>0</v>
      </c>
      <c r="H79" s="63">
        <f t="shared" si="5"/>
        <v>0</v>
      </c>
      <c r="I79" s="63">
        <f t="shared" si="5"/>
        <v>0</v>
      </c>
      <c r="J79" s="71">
        <f t="shared" si="4"/>
        <v>0</v>
      </c>
    </row>
    <row r="81" spans="2:19" s="2" customFormat="1">
      <c r="B81" s="2" t="s">
        <v>221</v>
      </c>
    </row>
    <row r="82" spans="2:19" ht="85">
      <c r="B82" s="158" t="s">
        <v>89</v>
      </c>
      <c r="C82" s="63" t="s">
        <v>10</v>
      </c>
      <c r="D82" s="63" t="s">
        <v>11</v>
      </c>
      <c r="E82" s="63" t="s">
        <v>12</v>
      </c>
      <c r="F82" s="63" t="s">
        <v>13</v>
      </c>
      <c r="G82" s="63" t="s">
        <v>16</v>
      </c>
      <c r="H82" s="63" t="s">
        <v>14</v>
      </c>
      <c r="I82" s="63" t="s">
        <v>15</v>
      </c>
      <c r="J82" s="19" t="s">
        <v>17</v>
      </c>
      <c r="K82" s="63" t="s">
        <v>18</v>
      </c>
      <c r="L82" s="63" t="s">
        <v>20</v>
      </c>
      <c r="M82" s="63" t="s">
        <v>19</v>
      </c>
      <c r="N82" s="63" t="s">
        <v>21</v>
      </c>
      <c r="O82" s="63" t="s">
        <v>22</v>
      </c>
      <c r="P82" s="63" t="s">
        <v>23</v>
      </c>
      <c r="Q82" s="63" t="s">
        <v>25</v>
      </c>
      <c r="R82" s="63" t="s">
        <v>24</v>
      </c>
      <c r="S82" s="156" t="s">
        <v>167</v>
      </c>
    </row>
    <row r="83" spans="2:19" ht="17">
      <c r="B83" s="159"/>
      <c r="C83" s="20" t="s">
        <v>95</v>
      </c>
      <c r="D83" s="20" t="s">
        <v>96</v>
      </c>
      <c r="E83" s="20" t="s">
        <v>97</v>
      </c>
      <c r="F83" s="20" t="s">
        <v>98</v>
      </c>
      <c r="G83" s="20" t="s">
        <v>99</v>
      </c>
      <c r="H83" s="20" t="s">
        <v>100</v>
      </c>
      <c r="I83" s="20" t="s">
        <v>101</v>
      </c>
      <c r="J83" s="20" t="s">
        <v>102</v>
      </c>
      <c r="K83" s="20" t="s">
        <v>103</v>
      </c>
      <c r="L83" s="20" t="s">
        <v>104</v>
      </c>
      <c r="M83" s="20" t="s">
        <v>105</v>
      </c>
      <c r="N83" s="20" t="s">
        <v>106</v>
      </c>
      <c r="O83" s="20" t="s">
        <v>107</v>
      </c>
      <c r="P83" s="20" t="s">
        <v>108</v>
      </c>
      <c r="Q83" s="20" t="s">
        <v>109</v>
      </c>
      <c r="R83" s="20" t="s">
        <v>110</v>
      </c>
      <c r="S83" s="157"/>
    </row>
    <row r="84" spans="2:19" hidden="1">
      <c r="B84" s="71" t="s">
        <v>88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71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idden="1">
      <c r="B86" s="71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idden="1">
      <c r="B87" s="71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71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71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71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idden="1">
      <c r="B91" s="71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71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idden="1">
      <c r="B93" s="71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>
      <c r="B94" s="71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71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71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71" t="s">
        <v>94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71" t="s">
        <v>7</v>
      </c>
      <c r="C98" s="63">
        <f>C97+C96+C95+C94+C93+C92+C91+C90+C89+C88+C87+C86+C85+C84</f>
        <v>0</v>
      </c>
      <c r="D98" s="63">
        <f t="shared" ref="D98:R98" si="7">D97+D96+D95+D94+D93+D92+D91+D90+D89+D88+D87+D86+D85+D84</f>
        <v>0</v>
      </c>
      <c r="E98" s="63">
        <f t="shared" si="7"/>
        <v>0</v>
      </c>
      <c r="F98" s="63">
        <f t="shared" si="7"/>
        <v>0</v>
      </c>
      <c r="G98" s="63">
        <f t="shared" si="7"/>
        <v>0</v>
      </c>
      <c r="H98" s="63">
        <f t="shared" si="7"/>
        <v>0</v>
      </c>
      <c r="I98" s="63">
        <f t="shared" si="7"/>
        <v>0</v>
      </c>
      <c r="J98" s="63">
        <f t="shared" si="7"/>
        <v>0</v>
      </c>
      <c r="K98" s="63">
        <f t="shared" si="7"/>
        <v>0</v>
      </c>
      <c r="L98" s="63">
        <f t="shared" si="7"/>
        <v>0</v>
      </c>
      <c r="M98" s="63">
        <f t="shared" si="7"/>
        <v>0</v>
      </c>
      <c r="N98" s="63">
        <f t="shared" si="7"/>
        <v>0</v>
      </c>
      <c r="O98" s="63">
        <f t="shared" si="7"/>
        <v>0</v>
      </c>
      <c r="P98" s="63">
        <f t="shared" si="7"/>
        <v>0</v>
      </c>
      <c r="Q98" s="63">
        <f t="shared" si="7"/>
        <v>0</v>
      </c>
      <c r="R98" s="63">
        <f t="shared" si="7"/>
        <v>0</v>
      </c>
      <c r="S98" s="14">
        <f t="shared" si="6"/>
        <v>0</v>
      </c>
    </row>
    <row r="100" spans="2:19" s="2" customFormat="1">
      <c r="B100" s="8" t="s">
        <v>222</v>
      </c>
    </row>
    <row r="101" spans="2:19" ht="68" customHeight="1">
      <c r="B101" s="158" t="s">
        <v>89</v>
      </c>
      <c r="C101" s="63" t="s">
        <v>26</v>
      </c>
      <c r="D101" s="63" t="s">
        <v>27</v>
      </c>
      <c r="E101" s="63" t="s">
        <v>28</v>
      </c>
      <c r="F101" s="63" t="s">
        <v>29</v>
      </c>
      <c r="G101" s="63" t="s">
        <v>30</v>
      </c>
      <c r="H101" s="63" t="s">
        <v>31</v>
      </c>
      <c r="I101" s="63" t="s">
        <v>32</v>
      </c>
      <c r="J101" s="63" t="s">
        <v>33</v>
      </c>
      <c r="K101" s="63" t="s">
        <v>34</v>
      </c>
      <c r="L101" s="63" t="s">
        <v>35</v>
      </c>
      <c r="M101" s="63" t="s">
        <v>235</v>
      </c>
      <c r="N101" s="63" t="s">
        <v>236</v>
      </c>
      <c r="O101" s="63" t="s">
        <v>24</v>
      </c>
      <c r="P101" s="156" t="s">
        <v>167</v>
      </c>
    </row>
    <row r="102" spans="2:19" ht="19">
      <c r="B102" s="159"/>
      <c r="C102" s="23" t="s">
        <v>237</v>
      </c>
      <c r="D102" s="23" t="s">
        <v>238</v>
      </c>
      <c r="E102" s="23" t="s">
        <v>239</v>
      </c>
      <c r="F102" s="23" t="s">
        <v>240</v>
      </c>
      <c r="G102" s="23" t="s">
        <v>241</v>
      </c>
      <c r="H102" s="23" t="s">
        <v>242</v>
      </c>
      <c r="I102" s="23" t="s">
        <v>243</v>
      </c>
      <c r="J102" s="23" t="s">
        <v>244</v>
      </c>
      <c r="K102" s="23" t="s">
        <v>245</v>
      </c>
      <c r="L102" s="23" t="s">
        <v>246</v>
      </c>
      <c r="M102" s="23" t="s">
        <v>247</v>
      </c>
      <c r="N102" s="23" t="s">
        <v>248</v>
      </c>
      <c r="O102" s="23" t="s">
        <v>249</v>
      </c>
      <c r="P102" s="157"/>
    </row>
    <row r="103" spans="2:19" hidden="1">
      <c r="B103" s="71" t="s">
        <v>88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14">
        <f>SUM(C103:O103)</f>
        <v>0</v>
      </c>
    </row>
    <row r="104" spans="2:19" hidden="1">
      <c r="B104" s="71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idden="1">
      <c r="B105" s="71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idden="1">
      <c r="B106" s="71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idden="1">
      <c r="B107" s="71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idden="1">
      <c r="B108" s="71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idden="1">
      <c r="B109" s="71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 hidden="1">
      <c r="B110" s="71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 hidden="1">
      <c r="B111" s="71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 hidden="1">
      <c r="B112" s="71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>
      <c r="B113" s="71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idden="1">
      <c r="B114" s="71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idden="1">
      <c r="B115" s="71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idden="1">
      <c r="B116" s="71" t="s">
        <v>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idden="1">
      <c r="B117" s="71" t="s">
        <v>7</v>
      </c>
      <c r="C117" s="63">
        <f>C116+C115+C114+C113+C112+C111+C110+C109+C108+C107+C106+C105+C104+C103</f>
        <v>0</v>
      </c>
      <c r="D117" s="63">
        <f t="shared" ref="D117:O117" si="9">D116+D115+D114+D113+D112+D111+D110+D109+D108+D107+D106+D105+D104+D103</f>
        <v>0</v>
      </c>
      <c r="E117" s="63">
        <f t="shared" si="9"/>
        <v>0</v>
      </c>
      <c r="F117" s="63">
        <f t="shared" si="9"/>
        <v>0</v>
      </c>
      <c r="G117" s="63">
        <f t="shared" si="9"/>
        <v>0</v>
      </c>
      <c r="H117" s="63">
        <f t="shared" si="9"/>
        <v>0</v>
      </c>
      <c r="I117" s="63">
        <f t="shared" si="9"/>
        <v>0</v>
      </c>
      <c r="J117" s="63">
        <f t="shared" si="9"/>
        <v>0</v>
      </c>
      <c r="K117" s="63">
        <f t="shared" si="9"/>
        <v>0</v>
      </c>
      <c r="L117" s="63">
        <f t="shared" si="9"/>
        <v>0</v>
      </c>
      <c r="M117" s="63">
        <f t="shared" si="9"/>
        <v>0</v>
      </c>
      <c r="N117" s="63">
        <f t="shared" si="9"/>
        <v>0</v>
      </c>
      <c r="O117" s="63">
        <f t="shared" si="9"/>
        <v>0</v>
      </c>
      <c r="P117" s="14">
        <f t="shared" si="8"/>
        <v>0</v>
      </c>
    </row>
    <row r="120" spans="2:16" s="2" customFormat="1">
      <c r="B120" s="9" t="s">
        <v>223</v>
      </c>
    </row>
    <row r="121" spans="2:16" ht="77.5" customHeight="1">
      <c r="B121" s="131" t="s">
        <v>89</v>
      </c>
      <c r="C121" s="64" t="s">
        <v>8</v>
      </c>
      <c r="D121" s="64" t="s">
        <v>9</v>
      </c>
      <c r="E121" s="63" t="s">
        <v>167</v>
      </c>
    </row>
    <row r="122" spans="2:16" hidden="1">
      <c r="B122" s="71" t="s">
        <v>88</v>
      </c>
      <c r="C122" s="71"/>
      <c r="D122" s="71"/>
      <c r="E122" s="71">
        <f>SUM(C122:D122)</f>
        <v>0</v>
      </c>
    </row>
    <row r="123" spans="2:16" hidden="1">
      <c r="B123" s="71">
        <v>1</v>
      </c>
      <c r="C123" s="71"/>
      <c r="D123" s="71"/>
      <c r="E123" s="71">
        <f t="shared" ref="E123:E136" si="10">SUM(C123:D123)</f>
        <v>0</v>
      </c>
    </row>
    <row r="124" spans="2:16" hidden="1">
      <c r="B124" s="71">
        <v>2</v>
      </c>
      <c r="C124" s="71"/>
      <c r="D124" s="71"/>
      <c r="E124" s="71">
        <f t="shared" si="10"/>
        <v>0</v>
      </c>
    </row>
    <row r="125" spans="2:16" hidden="1">
      <c r="B125" s="71">
        <v>3</v>
      </c>
      <c r="C125" s="71"/>
      <c r="D125" s="71"/>
      <c r="E125" s="71">
        <f t="shared" si="10"/>
        <v>0</v>
      </c>
    </row>
    <row r="126" spans="2:16" hidden="1">
      <c r="B126" s="71">
        <v>4</v>
      </c>
      <c r="C126" s="71"/>
      <c r="D126" s="71"/>
      <c r="E126" s="71">
        <f t="shared" si="10"/>
        <v>0</v>
      </c>
    </row>
    <row r="127" spans="2:16" hidden="1">
      <c r="B127" s="71">
        <v>5</v>
      </c>
      <c r="C127" s="71"/>
      <c r="D127" s="71"/>
      <c r="E127" s="71">
        <f t="shared" si="10"/>
        <v>0</v>
      </c>
    </row>
    <row r="128" spans="2:16" hidden="1">
      <c r="B128" s="71">
        <v>6</v>
      </c>
      <c r="C128" s="71"/>
      <c r="D128" s="71"/>
      <c r="E128" s="71">
        <f t="shared" si="10"/>
        <v>0</v>
      </c>
    </row>
    <row r="129" spans="2:14" hidden="1">
      <c r="B129" s="71">
        <v>7</v>
      </c>
      <c r="C129" s="71"/>
      <c r="D129" s="71"/>
      <c r="E129" s="71">
        <f t="shared" si="10"/>
        <v>0</v>
      </c>
    </row>
    <row r="130" spans="2:14" hidden="1">
      <c r="B130" s="71">
        <v>8</v>
      </c>
      <c r="C130" s="71"/>
      <c r="D130" s="71"/>
      <c r="E130" s="71">
        <f t="shared" si="10"/>
        <v>0</v>
      </c>
    </row>
    <row r="131" spans="2:14" hidden="1">
      <c r="B131" s="71">
        <v>9</v>
      </c>
      <c r="C131" s="71"/>
      <c r="D131" s="71"/>
      <c r="E131" s="71">
        <f t="shared" si="10"/>
        <v>0</v>
      </c>
    </row>
    <row r="132" spans="2:14">
      <c r="B132" s="71">
        <v>10</v>
      </c>
      <c r="C132" s="71"/>
      <c r="D132" s="71"/>
      <c r="E132" s="71">
        <f t="shared" si="10"/>
        <v>0</v>
      </c>
    </row>
    <row r="133" spans="2:14" hidden="1">
      <c r="B133" s="71">
        <v>11</v>
      </c>
      <c r="C133" s="71"/>
      <c r="D133" s="71"/>
      <c r="E133" s="71">
        <f t="shared" si="10"/>
        <v>0</v>
      </c>
    </row>
    <row r="134" spans="2:14" hidden="1">
      <c r="B134" s="71">
        <v>12</v>
      </c>
      <c r="C134" s="71"/>
      <c r="D134" s="71"/>
      <c r="E134" s="71">
        <f t="shared" si="10"/>
        <v>0</v>
      </c>
    </row>
    <row r="135" spans="2:14" hidden="1">
      <c r="B135" s="71" t="s">
        <v>94</v>
      </c>
      <c r="C135" s="71"/>
      <c r="D135" s="71"/>
      <c r="E135" s="71">
        <f t="shared" si="10"/>
        <v>0</v>
      </c>
    </row>
    <row r="136" spans="2:14" hidden="1">
      <c r="B136" s="71" t="s">
        <v>7</v>
      </c>
      <c r="C136" s="63">
        <f>C135+C134+C133+C132+C131+C130+C129+C128+C127+C126+C125+C124+C123+C122</f>
        <v>0</v>
      </c>
      <c r="D136" s="63">
        <f>D135+D134+D133+D132+D131+D130+D129+D128+D127+D126+D125+D124+D123+D122</f>
        <v>0</v>
      </c>
      <c r="E136" s="71">
        <f t="shared" si="10"/>
        <v>0</v>
      </c>
    </row>
    <row r="138" spans="2:14" s="2" customFormat="1">
      <c r="B138" s="8" t="s">
        <v>224</v>
      </c>
    </row>
    <row r="139" spans="2:14" s="6" customFormat="1" ht="108.5" customHeight="1">
      <c r="B139" s="158" t="s">
        <v>89</v>
      </c>
      <c r="C139" s="63" t="s">
        <v>36</v>
      </c>
      <c r="D139" s="63" t="s">
        <v>37</v>
      </c>
      <c r="E139" s="63" t="s">
        <v>38</v>
      </c>
      <c r="F139" s="63" t="s">
        <v>39</v>
      </c>
      <c r="G139" s="63" t="s">
        <v>40</v>
      </c>
      <c r="H139" s="63" t="s">
        <v>41</v>
      </c>
      <c r="I139" s="63" t="s">
        <v>42</v>
      </c>
      <c r="J139" s="63" t="s">
        <v>43</v>
      </c>
      <c r="K139" s="63" t="s">
        <v>44</v>
      </c>
      <c r="L139" s="63" t="s">
        <v>250</v>
      </c>
      <c r="M139" s="156" t="s">
        <v>167</v>
      </c>
      <c r="N139" s="7"/>
    </row>
    <row r="140" spans="2:14" s="6" customFormat="1" ht="19">
      <c r="B140" s="159"/>
      <c r="C140" s="23" t="s">
        <v>120</v>
      </c>
      <c r="D140" s="23" t="s">
        <v>121</v>
      </c>
      <c r="E140" s="23" t="s">
        <v>122</v>
      </c>
      <c r="F140" s="23" t="s">
        <v>123</v>
      </c>
      <c r="G140" s="23" t="s">
        <v>124</v>
      </c>
      <c r="H140" s="23" t="s">
        <v>125</v>
      </c>
      <c r="I140" s="23" t="s">
        <v>126</v>
      </c>
      <c r="J140" s="23" t="s">
        <v>127</v>
      </c>
      <c r="K140" s="23" t="s">
        <v>128</v>
      </c>
      <c r="L140" s="23" t="s">
        <v>129</v>
      </c>
      <c r="M140" s="157"/>
      <c r="N140" s="7"/>
    </row>
    <row r="141" spans="2:14" hidden="1">
      <c r="B141" s="71" t="s">
        <v>88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71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71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71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71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71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71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idden="1">
      <c r="B148" s="71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71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idden="1">
      <c r="B150" s="71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>
      <c r="B151" s="71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71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71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idden="1">
      <c r="B154" s="71" t="s">
        <v>94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71" t="s">
        <v>7</v>
      </c>
      <c r="C155" s="63">
        <f>C154+C153+C152+C151+C150+C149+C148+C147+C146+C145+C144+C143+C142+C141</f>
        <v>0</v>
      </c>
      <c r="D155" s="63">
        <f t="shared" ref="D155:L155" si="12">D154+D153+D152+D151+D150+D149+D148+D147+D146+D145+D144+D143+D142+D141</f>
        <v>0</v>
      </c>
      <c r="E155" s="63">
        <f t="shared" si="12"/>
        <v>0</v>
      </c>
      <c r="F155" s="63">
        <f t="shared" si="12"/>
        <v>0</v>
      </c>
      <c r="G155" s="63">
        <f t="shared" si="12"/>
        <v>0</v>
      </c>
      <c r="H155" s="63">
        <f t="shared" si="12"/>
        <v>0</v>
      </c>
      <c r="I155" s="63">
        <f t="shared" si="12"/>
        <v>0</v>
      </c>
      <c r="J155" s="63">
        <f t="shared" si="12"/>
        <v>0</v>
      </c>
      <c r="K155" s="63">
        <f t="shared" si="12"/>
        <v>0</v>
      </c>
      <c r="L155" s="63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225</v>
      </c>
      <c r="C157" s="10"/>
      <c r="D157" s="10"/>
      <c r="E157" s="10"/>
    </row>
    <row r="158" spans="2:15" ht="57" customHeight="1">
      <c r="B158" s="158" t="s">
        <v>89</v>
      </c>
      <c r="C158" s="63" t="s">
        <v>45</v>
      </c>
      <c r="D158" s="63" t="s">
        <v>46</v>
      </c>
      <c r="E158" s="63" t="s">
        <v>47</v>
      </c>
      <c r="F158" s="63" t="s">
        <v>50</v>
      </c>
      <c r="G158" s="63" t="s">
        <v>26</v>
      </c>
      <c r="H158" s="63" t="s">
        <v>51</v>
      </c>
      <c r="I158" s="63" t="s">
        <v>52</v>
      </c>
      <c r="J158" s="63" t="s">
        <v>53</v>
      </c>
      <c r="K158" s="63" t="s">
        <v>54</v>
      </c>
      <c r="L158" s="63" t="s">
        <v>251</v>
      </c>
      <c r="M158" s="63" t="s">
        <v>252</v>
      </c>
      <c r="N158" s="63" t="s">
        <v>229</v>
      </c>
      <c r="O158" s="156" t="s">
        <v>167</v>
      </c>
    </row>
    <row r="159" spans="2:15" ht="16" customHeight="1">
      <c r="B159" s="159"/>
      <c r="C159" s="23" t="s">
        <v>130</v>
      </c>
      <c r="D159" s="23" t="s">
        <v>131</v>
      </c>
      <c r="E159" s="23" t="s">
        <v>132</v>
      </c>
      <c r="F159" s="23" t="s">
        <v>133</v>
      </c>
      <c r="G159" s="23" t="s">
        <v>134</v>
      </c>
      <c r="H159" s="23" t="s">
        <v>135</v>
      </c>
      <c r="I159" s="23" t="s">
        <v>136</v>
      </c>
      <c r="J159" s="23" t="s">
        <v>137</v>
      </c>
      <c r="K159" s="23" t="s">
        <v>138</v>
      </c>
      <c r="L159" s="23" t="s">
        <v>139</v>
      </c>
      <c r="M159" s="23" t="s">
        <v>227</v>
      </c>
      <c r="N159" s="23" t="s">
        <v>253</v>
      </c>
      <c r="O159" s="157"/>
    </row>
    <row r="160" spans="2:15" hidden="1">
      <c r="B160" s="71" t="s">
        <v>88</v>
      </c>
      <c r="C160" s="63"/>
      <c r="D160" s="63"/>
      <c r="E160" s="63"/>
      <c r="F160" s="71"/>
      <c r="G160" s="71"/>
      <c r="H160" s="71"/>
      <c r="I160" s="71"/>
      <c r="J160" s="71"/>
      <c r="K160" s="71"/>
      <c r="L160" s="71"/>
      <c r="M160" s="71"/>
      <c r="N160" s="71"/>
      <c r="O160" s="71">
        <f>SUM(C160:N160)</f>
        <v>0</v>
      </c>
    </row>
    <row r="161" spans="2:15" hidden="1">
      <c r="B161" s="71">
        <v>1</v>
      </c>
      <c r="C161" s="63"/>
      <c r="D161" s="63"/>
      <c r="E161" s="63"/>
      <c r="F161" s="71"/>
      <c r="G161" s="71"/>
      <c r="H161" s="71"/>
      <c r="I161" s="71"/>
      <c r="J161" s="71"/>
      <c r="K161" s="71"/>
      <c r="L161" s="71"/>
      <c r="M161" s="71"/>
      <c r="N161" s="71"/>
      <c r="O161" s="71">
        <f t="shared" ref="O161:O174" si="13">SUM(C161:N161)</f>
        <v>0</v>
      </c>
    </row>
    <row r="162" spans="2:15" hidden="1">
      <c r="B162" s="71">
        <v>2</v>
      </c>
      <c r="C162" s="63"/>
      <c r="D162" s="63"/>
      <c r="E162" s="63"/>
      <c r="F162" s="71"/>
      <c r="G162" s="71"/>
      <c r="H162" s="71"/>
      <c r="I162" s="71"/>
      <c r="J162" s="71"/>
      <c r="K162" s="71"/>
      <c r="L162" s="71"/>
      <c r="M162" s="71"/>
      <c r="N162" s="71"/>
      <c r="O162" s="71">
        <f t="shared" si="13"/>
        <v>0</v>
      </c>
    </row>
    <row r="163" spans="2:15" hidden="1">
      <c r="B163" s="71">
        <v>3</v>
      </c>
      <c r="C163" s="63"/>
      <c r="D163" s="63"/>
      <c r="E163" s="63"/>
      <c r="F163" s="71"/>
      <c r="G163" s="71"/>
      <c r="H163" s="71"/>
      <c r="I163" s="71"/>
      <c r="J163" s="71"/>
      <c r="K163" s="71"/>
      <c r="L163" s="71"/>
      <c r="M163" s="71"/>
      <c r="N163" s="71"/>
      <c r="O163" s="71">
        <f t="shared" si="13"/>
        <v>0</v>
      </c>
    </row>
    <row r="164" spans="2:15" hidden="1">
      <c r="B164" s="71">
        <v>4</v>
      </c>
      <c r="C164" s="63"/>
      <c r="D164" s="63"/>
      <c r="E164" s="63"/>
      <c r="F164" s="71"/>
      <c r="G164" s="71"/>
      <c r="H164" s="71"/>
      <c r="I164" s="71"/>
      <c r="J164" s="71"/>
      <c r="K164" s="71"/>
      <c r="L164" s="71"/>
      <c r="M164" s="71"/>
      <c r="N164" s="71"/>
      <c r="O164" s="71">
        <f t="shared" si="13"/>
        <v>0</v>
      </c>
    </row>
    <row r="165" spans="2:15" hidden="1">
      <c r="B165" s="71">
        <v>5</v>
      </c>
      <c r="C165" s="63"/>
      <c r="D165" s="63"/>
      <c r="E165" s="63"/>
      <c r="F165" s="71"/>
      <c r="G165" s="71"/>
      <c r="H165" s="71"/>
      <c r="I165" s="71"/>
      <c r="J165" s="71"/>
      <c r="K165" s="71"/>
      <c r="L165" s="71"/>
      <c r="M165" s="71"/>
      <c r="N165" s="71"/>
      <c r="O165" s="71">
        <f t="shared" si="13"/>
        <v>0</v>
      </c>
    </row>
    <row r="166" spans="2:15" hidden="1">
      <c r="B166" s="71">
        <v>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>
        <f t="shared" si="13"/>
        <v>0</v>
      </c>
    </row>
    <row r="167" spans="2:15" hidden="1">
      <c r="B167" s="71">
        <v>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>
        <f t="shared" si="13"/>
        <v>0</v>
      </c>
    </row>
    <row r="168" spans="2:15" hidden="1">
      <c r="B168" s="71">
        <v>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>
        <f t="shared" si="13"/>
        <v>0</v>
      </c>
    </row>
    <row r="169" spans="2:15" hidden="1">
      <c r="B169" s="71">
        <v>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>
        <f t="shared" si="13"/>
        <v>0</v>
      </c>
    </row>
    <row r="170" spans="2:15">
      <c r="B170" s="71">
        <v>10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>
        <f t="shared" si="13"/>
        <v>0</v>
      </c>
    </row>
    <row r="171" spans="2:15" hidden="1">
      <c r="B171" s="71">
        <v>11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>
        <f t="shared" si="13"/>
        <v>0</v>
      </c>
    </row>
    <row r="172" spans="2:15" hidden="1">
      <c r="B172" s="71">
        <v>12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>
        <f t="shared" si="13"/>
        <v>0</v>
      </c>
    </row>
    <row r="173" spans="2:15" hidden="1">
      <c r="B173" s="71" t="s">
        <v>94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>
        <f t="shared" si="13"/>
        <v>0</v>
      </c>
    </row>
    <row r="174" spans="2:15" hidden="1">
      <c r="B174" s="71" t="s">
        <v>7</v>
      </c>
      <c r="C174" s="63">
        <f>SUM(C160:C173)</f>
        <v>0</v>
      </c>
      <c r="D174" s="63">
        <f t="shared" ref="D174:N174" si="14">SUM(D160:D173)</f>
        <v>0</v>
      </c>
      <c r="E174" s="63">
        <f t="shared" si="14"/>
        <v>0</v>
      </c>
      <c r="F174" s="63">
        <f t="shared" si="14"/>
        <v>0</v>
      </c>
      <c r="G174" s="63">
        <f t="shared" si="14"/>
        <v>0</v>
      </c>
      <c r="H174" s="63">
        <f t="shared" si="14"/>
        <v>0</v>
      </c>
      <c r="I174" s="63">
        <f t="shared" si="14"/>
        <v>0</v>
      </c>
      <c r="J174" s="63">
        <f t="shared" si="14"/>
        <v>0</v>
      </c>
      <c r="K174" s="63">
        <f t="shared" si="14"/>
        <v>0</v>
      </c>
      <c r="L174" s="63">
        <f t="shared" si="14"/>
        <v>0</v>
      </c>
      <c r="M174" s="63">
        <f t="shared" si="14"/>
        <v>0</v>
      </c>
      <c r="N174" s="63">
        <f t="shared" si="14"/>
        <v>0</v>
      </c>
      <c r="O174" s="71">
        <f t="shared" si="13"/>
        <v>0</v>
      </c>
    </row>
    <row r="176" spans="2:15" s="2" customFormat="1" ht="14.5" customHeight="1">
      <c r="B176" s="33" t="s">
        <v>226</v>
      </c>
      <c r="C176" s="8"/>
      <c r="D176" s="8"/>
      <c r="E176" s="8"/>
      <c r="F176" s="8"/>
      <c r="G176" s="8"/>
      <c r="H176" s="8"/>
    </row>
    <row r="177" spans="2:36" ht="240.5" customHeight="1">
      <c r="B177" s="158" t="s">
        <v>89</v>
      </c>
      <c r="C177" s="63" t="s">
        <v>57</v>
      </c>
      <c r="D177" s="63" t="s">
        <v>254</v>
      </c>
      <c r="E177" s="63" t="s">
        <v>58</v>
      </c>
      <c r="F177" s="63" t="s">
        <v>59</v>
      </c>
      <c r="G177" s="63" t="s">
        <v>61</v>
      </c>
      <c r="H177" s="63" t="s">
        <v>62</v>
      </c>
      <c r="I177" s="63" t="s">
        <v>66</v>
      </c>
      <c r="J177" s="63" t="s">
        <v>67</v>
      </c>
      <c r="K177" s="63" t="s">
        <v>68</v>
      </c>
      <c r="L177" s="63" t="s">
        <v>69</v>
      </c>
      <c r="M177" s="63" t="s">
        <v>70</v>
      </c>
      <c r="N177" s="63" t="s">
        <v>71</v>
      </c>
      <c r="O177" s="63" t="s">
        <v>72</v>
      </c>
      <c r="P177" s="63" t="s">
        <v>73</v>
      </c>
      <c r="Q177" s="63" t="s">
        <v>74</v>
      </c>
      <c r="R177" s="63" t="s">
        <v>255</v>
      </c>
      <c r="S177" s="63" t="s">
        <v>256</v>
      </c>
      <c r="T177" s="63" t="s">
        <v>257</v>
      </c>
      <c r="U177" s="63" t="s">
        <v>75</v>
      </c>
      <c r="V177" s="63" t="s">
        <v>76</v>
      </c>
      <c r="W177" s="63" t="s">
        <v>77</v>
      </c>
      <c r="X177" s="63" t="s">
        <v>258</v>
      </c>
      <c r="Y177" s="63" t="s">
        <v>78</v>
      </c>
      <c r="Z177" s="63" t="s">
        <v>80</v>
      </c>
      <c r="AA177" s="63" t="s">
        <v>83</v>
      </c>
      <c r="AB177" s="63" t="s">
        <v>84</v>
      </c>
      <c r="AC177" s="63" t="s">
        <v>79</v>
      </c>
      <c r="AD177" s="63" t="s">
        <v>81</v>
      </c>
      <c r="AE177" s="63" t="s">
        <v>259</v>
      </c>
      <c r="AF177" s="63" t="s">
        <v>82</v>
      </c>
      <c r="AG177" s="63" t="s">
        <v>85</v>
      </c>
      <c r="AH177" s="63" t="s">
        <v>260</v>
      </c>
      <c r="AI177" s="63" t="s">
        <v>261</v>
      </c>
      <c r="AJ177" s="156" t="s">
        <v>167</v>
      </c>
    </row>
    <row r="178" spans="2:36" ht="16.5" customHeight="1">
      <c r="B178" s="159"/>
      <c r="C178" s="23" t="s">
        <v>262</v>
      </c>
      <c r="D178" s="23" t="s">
        <v>263</v>
      </c>
      <c r="E178" s="23" t="s">
        <v>264</v>
      </c>
      <c r="F178" s="23" t="s">
        <v>265</v>
      </c>
      <c r="G178" s="23" t="s">
        <v>266</v>
      </c>
      <c r="H178" s="23" t="s">
        <v>267</v>
      </c>
      <c r="I178" s="23" t="s">
        <v>268</v>
      </c>
      <c r="J178" s="23" t="s">
        <v>269</v>
      </c>
      <c r="K178" s="23" t="s">
        <v>270</v>
      </c>
      <c r="L178" s="23" t="s">
        <v>271</v>
      </c>
      <c r="M178" s="23" t="s">
        <v>272</v>
      </c>
      <c r="N178" s="23" t="s">
        <v>273</v>
      </c>
      <c r="O178" s="23" t="s">
        <v>274</v>
      </c>
      <c r="P178" s="23" t="s">
        <v>275</v>
      </c>
      <c r="Q178" s="23" t="s">
        <v>276</v>
      </c>
      <c r="R178" s="23" t="s">
        <v>277</v>
      </c>
      <c r="S178" s="23" t="s">
        <v>278</v>
      </c>
      <c r="T178" s="23" t="s">
        <v>279</v>
      </c>
      <c r="U178" s="23" t="s">
        <v>280</v>
      </c>
      <c r="V178" s="23" t="s">
        <v>281</v>
      </c>
      <c r="W178" s="23" t="s">
        <v>282</v>
      </c>
      <c r="X178" s="23" t="s">
        <v>283</v>
      </c>
      <c r="Y178" s="23" t="s">
        <v>284</v>
      </c>
      <c r="Z178" s="23" t="s">
        <v>285</v>
      </c>
      <c r="AA178" s="23" t="s">
        <v>286</v>
      </c>
      <c r="AB178" s="23" t="s">
        <v>287</v>
      </c>
      <c r="AC178" s="23" t="s">
        <v>288</v>
      </c>
      <c r="AD178" s="23" t="s">
        <v>289</v>
      </c>
      <c r="AE178" s="23" t="s">
        <v>290</v>
      </c>
      <c r="AF178" s="23" t="s">
        <v>291</v>
      </c>
      <c r="AG178" s="23" t="s">
        <v>292</v>
      </c>
      <c r="AH178" s="23" t="s">
        <v>293</v>
      </c>
      <c r="AI178" s="23" t="s">
        <v>294</v>
      </c>
      <c r="AJ178" s="157"/>
    </row>
    <row r="179" spans="2:36" hidden="1">
      <c r="B179" s="71" t="s">
        <v>88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idden="1">
      <c r="B180" s="71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idden="1">
      <c r="B181" s="71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71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71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71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71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idden="1">
      <c r="B186" s="71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71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idden="1">
      <c r="B188" s="71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>
      <c r="B189" s="71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71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71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71" t="s">
        <v>94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71" t="s">
        <v>7</v>
      </c>
      <c r="C193" s="63">
        <f>C192+C191+C190+C189+C188+C187+C186+C185+C184+C183+C182+C181+C180+C179</f>
        <v>0</v>
      </c>
      <c r="D193" s="63">
        <f t="shared" ref="D193:AI193" si="16">D192+D191+D190+D189+D188+D187+D186+D185+D184+D183+D182+D181+D180+D179</f>
        <v>0</v>
      </c>
      <c r="E193" s="63">
        <f t="shared" si="16"/>
        <v>0</v>
      </c>
      <c r="F193" s="63">
        <f t="shared" si="16"/>
        <v>0</v>
      </c>
      <c r="G193" s="63">
        <f t="shared" si="16"/>
        <v>0</v>
      </c>
      <c r="H193" s="63">
        <f t="shared" si="16"/>
        <v>0</v>
      </c>
      <c r="I193" s="63">
        <f t="shared" si="16"/>
        <v>0</v>
      </c>
      <c r="J193" s="63">
        <f t="shared" si="16"/>
        <v>0</v>
      </c>
      <c r="K193" s="63">
        <f t="shared" si="16"/>
        <v>0</v>
      </c>
      <c r="L193" s="63">
        <f t="shared" si="16"/>
        <v>0</v>
      </c>
      <c r="M193" s="63">
        <f t="shared" si="16"/>
        <v>0</v>
      </c>
      <c r="N193" s="63">
        <f t="shared" si="16"/>
        <v>0</v>
      </c>
      <c r="O193" s="63">
        <f t="shared" si="16"/>
        <v>0</v>
      </c>
      <c r="P193" s="63">
        <f t="shared" si="16"/>
        <v>0</v>
      </c>
      <c r="Q193" s="63">
        <f t="shared" si="16"/>
        <v>0</v>
      </c>
      <c r="R193" s="63">
        <f t="shared" si="16"/>
        <v>0</v>
      </c>
      <c r="S193" s="63">
        <f t="shared" si="16"/>
        <v>0</v>
      </c>
      <c r="T193" s="63">
        <f t="shared" si="16"/>
        <v>0</v>
      </c>
      <c r="U193" s="63">
        <f t="shared" si="16"/>
        <v>0</v>
      </c>
      <c r="V193" s="63">
        <f t="shared" si="16"/>
        <v>0</v>
      </c>
      <c r="W193" s="63">
        <f t="shared" si="16"/>
        <v>0</v>
      </c>
      <c r="X193" s="63">
        <f t="shared" si="16"/>
        <v>0</v>
      </c>
      <c r="Y193" s="63">
        <f t="shared" si="16"/>
        <v>0</v>
      </c>
      <c r="Z193" s="63">
        <f t="shared" si="16"/>
        <v>0</v>
      </c>
      <c r="AA193" s="63">
        <f t="shared" si="16"/>
        <v>0</v>
      </c>
      <c r="AB193" s="63">
        <f t="shared" si="16"/>
        <v>0</v>
      </c>
      <c r="AC193" s="63">
        <f t="shared" si="16"/>
        <v>0</v>
      </c>
      <c r="AD193" s="63">
        <f t="shared" si="16"/>
        <v>0</v>
      </c>
      <c r="AE193" s="63">
        <f t="shared" si="16"/>
        <v>0</v>
      </c>
      <c r="AF193" s="63">
        <f t="shared" si="16"/>
        <v>0</v>
      </c>
      <c r="AG193" s="63">
        <f t="shared" si="16"/>
        <v>0</v>
      </c>
      <c r="AH193" s="63">
        <f t="shared" si="16"/>
        <v>0</v>
      </c>
      <c r="AI193" s="63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64" t="s">
        <v>89</v>
      </c>
      <c r="C197" s="64" t="s">
        <v>8</v>
      </c>
      <c r="D197" s="64" t="s">
        <v>9</v>
      </c>
      <c r="E197" s="63" t="s">
        <v>167</v>
      </c>
    </row>
    <row r="198" spans="2:36" hidden="1">
      <c r="B198" s="71" t="s">
        <v>88</v>
      </c>
      <c r="C198" s="14"/>
      <c r="D198" s="14"/>
      <c r="E198" s="18">
        <f>SUM(C198:D198)</f>
        <v>0</v>
      </c>
    </row>
    <row r="199" spans="2:36" hidden="1">
      <c r="B199" s="71">
        <v>1</v>
      </c>
      <c r="C199" s="14"/>
      <c r="D199" s="14"/>
      <c r="E199" s="18">
        <f t="shared" ref="E199:E212" si="17">SUM(C199:D199)</f>
        <v>0</v>
      </c>
    </row>
    <row r="200" spans="2:36" hidden="1">
      <c r="B200" s="71">
        <v>2</v>
      </c>
      <c r="C200" s="14"/>
      <c r="D200" s="14"/>
      <c r="E200" s="18">
        <f t="shared" si="17"/>
        <v>0</v>
      </c>
    </row>
    <row r="201" spans="2:36" hidden="1">
      <c r="B201" s="71">
        <v>3</v>
      </c>
      <c r="C201" s="14"/>
      <c r="D201" s="14"/>
      <c r="E201" s="18">
        <f t="shared" si="17"/>
        <v>0</v>
      </c>
    </row>
    <row r="202" spans="2:36" hidden="1">
      <c r="B202" s="71">
        <v>4</v>
      </c>
      <c r="C202" s="14"/>
      <c r="D202" s="14"/>
      <c r="E202" s="18">
        <f t="shared" si="17"/>
        <v>0</v>
      </c>
    </row>
    <row r="203" spans="2:36" hidden="1">
      <c r="B203" s="71">
        <v>5</v>
      </c>
      <c r="C203" s="14"/>
      <c r="D203" s="14"/>
      <c r="E203" s="18">
        <f t="shared" si="17"/>
        <v>0</v>
      </c>
    </row>
    <row r="204" spans="2:36" hidden="1">
      <c r="B204" s="71">
        <v>6</v>
      </c>
      <c r="C204" s="14"/>
      <c r="D204" s="14"/>
      <c r="E204" s="18">
        <f t="shared" si="17"/>
        <v>0</v>
      </c>
    </row>
    <row r="205" spans="2:36" hidden="1">
      <c r="B205" s="71">
        <v>7</v>
      </c>
      <c r="C205" s="14"/>
      <c r="D205" s="14"/>
      <c r="E205" s="18">
        <f t="shared" si="17"/>
        <v>0</v>
      </c>
    </row>
    <row r="206" spans="2:36" hidden="1">
      <c r="B206" s="71">
        <v>8</v>
      </c>
      <c r="C206" s="14"/>
      <c r="D206" s="14"/>
      <c r="E206" s="18">
        <f t="shared" si="17"/>
        <v>0</v>
      </c>
    </row>
    <row r="207" spans="2:36" hidden="1">
      <c r="B207" s="71">
        <v>9</v>
      </c>
      <c r="C207" s="14"/>
      <c r="D207" s="14"/>
      <c r="E207" s="18">
        <f t="shared" si="17"/>
        <v>0</v>
      </c>
    </row>
    <row r="208" spans="2:36">
      <c r="B208" s="71">
        <v>10</v>
      </c>
      <c r="C208" s="14"/>
      <c r="D208" s="14"/>
      <c r="E208" s="18">
        <f t="shared" si="17"/>
        <v>0</v>
      </c>
    </row>
    <row r="209" spans="2:10" hidden="1">
      <c r="B209" s="71">
        <v>11</v>
      </c>
      <c r="C209" s="14"/>
      <c r="D209" s="14"/>
      <c r="E209" s="18">
        <f t="shared" si="17"/>
        <v>0</v>
      </c>
    </row>
    <row r="210" spans="2:10" hidden="1">
      <c r="B210" s="71">
        <v>12</v>
      </c>
      <c r="C210" s="14"/>
      <c r="D210" s="14"/>
      <c r="E210" s="18">
        <f t="shared" si="17"/>
        <v>0</v>
      </c>
    </row>
    <row r="211" spans="2:10" hidden="1">
      <c r="B211" s="71" t="s">
        <v>94</v>
      </c>
      <c r="C211" s="14"/>
      <c r="D211" s="14"/>
      <c r="E211" s="18">
        <f t="shared" si="17"/>
        <v>0</v>
      </c>
    </row>
    <row r="212" spans="2:10" hidden="1">
      <c r="B212" s="71" t="s">
        <v>7</v>
      </c>
      <c r="C212" s="63">
        <f>C211+C210+C209+C208+C207+C206+C205+C204+C203+C202+C201+C200+C199+C198</f>
        <v>0</v>
      </c>
      <c r="D212" s="63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228</v>
      </c>
    </row>
    <row r="215" spans="2:10" ht="85">
      <c r="B215" s="158" t="s">
        <v>89</v>
      </c>
      <c r="C215" s="17" t="s">
        <v>55</v>
      </c>
      <c r="D215" s="17" t="s">
        <v>56</v>
      </c>
      <c r="E215" s="63" t="s">
        <v>60</v>
      </c>
      <c r="F215" s="63" t="s">
        <v>64</v>
      </c>
      <c r="G215" s="63" t="s">
        <v>63</v>
      </c>
      <c r="H215" s="63" t="s">
        <v>65</v>
      </c>
      <c r="I215" s="63" t="s">
        <v>87</v>
      </c>
      <c r="J215" s="156" t="s">
        <v>167</v>
      </c>
    </row>
    <row r="216" spans="2:10" ht="19">
      <c r="B216" s="159"/>
      <c r="C216" s="23" t="s">
        <v>140</v>
      </c>
      <c r="D216" s="23" t="s">
        <v>141</v>
      </c>
      <c r="E216" s="23" t="s">
        <v>142</v>
      </c>
      <c r="F216" s="23" t="s">
        <v>143</v>
      </c>
      <c r="G216" s="23" t="s">
        <v>144</v>
      </c>
      <c r="H216" s="23" t="s">
        <v>145</v>
      </c>
      <c r="I216" s="23" t="s">
        <v>146</v>
      </c>
      <c r="J216" s="157"/>
    </row>
    <row r="217" spans="2:10" hidden="1">
      <c r="B217" s="71" t="s">
        <v>88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idden="1">
      <c r="B218" s="71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idden="1">
      <c r="B219" s="71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71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71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71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71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idden="1">
      <c r="B224" s="71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71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idden="1">
      <c r="B226" s="71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>
      <c r="B227" s="71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71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71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71" t="s">
        <v>94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71" t="s">
        <v>7</v>
      </c>
      <c r="C231" s="63">
        <f>C230+C229+C228+C227+C226+C225+C224+C223+C222+C221+C220+C219+C218+C217</f>
        <v>0</v>
      </c>
      <c r="D231" s="63">
        <f t="shared" ref="D231:I231" si="19">D230+D229+D228+D227+D226+D225+D224+D223+D222+D221+D220+D219+D218+D217</f>
        <v>0</v>
      </c>
      <c r="E231" s="63">
        <f t="shared" si="19"/>
        <v>0</v>
      </c>
      <c r="F231" s="63">
        <f t="shared" si="19"/>
        <v>0</v>
      </c>
      <c r="G231" s="63">
        <f t="shared" si="19"/>
        <v>0</v>
      </c>
      <c r="H231" s="63">
        <f t="shared" si="19"/>
        <v>0</v>
      </c>
      <c r="I231" s="63">
        <f t="shared" si="19"/>
        <v>0</v>
      </c>
      <c r="J231" s="18">
        <f t="shared" si="18"/>
        <v>0</v>
      </c>
    </row>
    <row r="233" spans="2:10">
      <c r="B233" s="140" t="s">
        <v>175</v>
      </c>
      <c r="C233" s="140"/>
      <c r="D233" s="32" t="s">
        <v>176</v>
      </c>
    </row>
    <row r="234" spans="2:10">
      <c r="B234" s="21" t="str">
        <f>IF(D233="","",IF(D233="English",'File Directory'!B53,IF(D233="Filipino",'File Directory'!B78,'File Directory'!B103)))</f>
        <v xml:space="preserve">Instruction: </v>
      </c>
      <c r="D234" s="13"/>
    </row>
    <row r="235" spans="2:10">
      <c r="B235" s="13"/>
      <c r="C235" s="22" t="str">
        <f>IF($D$233="","",IF($D$233="English",'File Directory'!C54,IF($D$233="Filipino",'File Directory'!C79,'File Directory'!C104)))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Directory'!C55,IF($D$233="Filipino",'File Directory'!C80,'File Directory'!C105)))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Directory'!C56,IF($D$233="Filipino",'File Directory'!C81,'File Directory'!C106)))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Directory'!C58,IF($D$233="Filipino",'File Directory'!C83,'File Directory'!C108)))</f>
        <v>*For Prospective Adviser</v>
      </c>
    </row>
    <row r="240" spans="2:10">
      <c r="C240" s="22" t="str">
        <f>IF($D$233="","",IF($D$233="English",'File Directory'!C59,IF($D$233="Filipino",'File Directory'!C84,'File Directory'!C109)))</f>
        <v>1. Review all MLESF for Accuracy/completeness</v>
      </c>
    </row>
    <row r="241" spans="3:3">
      <c r="C241" s="22" t="str">
        <f>IF($D$233="","",IF($D$233="English",'File Directory'!C60,IF($D$233="Filipino",'File Directory'!C85,'File Directory'!C110)))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Directory'!C61,IF($D$233="Filipino",'File Directory'!C86,'File Directory'!C111)))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Directory'!C63,IF($D$233="Filipino",'File Directory'!C88,'File Directory'!C113)))</f>
        <v>For Grade Level Enrollment Chair (if any)</v>
      </c>
    </row>
    <row r="245" spans="3:3">
      <c r="C245" s="22" t="str">
        <f>IF($D$233="","",IF($D$233="English",'File Directory'!C64,IF($D$233="Filipino",'File Directory'!C89,'File Directory'!C114)))</f>
        <v>1. Review all Summary Matrix submitted by advisers, check for accuracy/completeness</v>
      </c>
    </row>
    <row r="246" spans="3:3">
      <c r="C246" s="22" t="str">
        <f>IF($D$233="","",IF($D$233="English",'File Directory'!C65,IF($D$233="Filipino",'File Directory'!C90,'File Directory'!C115)))</f>
        <v xml:space="preserve">2. Prepare a Summary Matrix with totality for all items/questions of all sections </v>
      </c>
    </row>
    <row r="247" spans="3:3">
      <c r="C247" s="22" t="str">
        <f>IF($D$233="","",IF($D$233="English",'File Directory'!C66,IF($D$233="Filipino",'File Directory'!C91,'File Directory'!C116)))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Directory'!C68,IF($D$233="Filipino",'File Directory'!C93,'File Directory'!C118)))</f>
        <v>For School Enrollment Focal Person (SEFP)</v>
      </c>
    </row>
    <row r="250" spans="3:3">
      <c r="C250" s="22" t="str">
        <f>IF($D$233="","",IF($D$233="English",'File Directory'!C69,IF($D$233="Filipino",'File Directory'!C94,'File Directory'!C119)))</f>
        <v>1. Review all Grade Level Summary Matrix submitted by GLEC, check for accuracy/completeness</v>
      </c>
    </row>
    <row r="251" spans="3:3">
      <c r="C251" s="22" t="str">
        <f>IF($D$233="","",IF($D$233="English",'File Directory'!C70,IF($D$233="Filipino",'File Directory'!C95,'File Directory'!C120)))</f>
        <v>2. Prepare a Summary Matrix with totality for all items/questions of all Grade Levels</v>
      </c>
    </row>
    <row r="252" spans="3:3">
      <c r="C252" s="22" t="str">
        <f>IF($D$233="","",IF($D$233="English",'File Directory'!C71,IF($D$233="Filipino",'File Directory'!C96,'File Directory'!C121)))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Directory'!C73,IF($D$233="Filipino",'File Directory'!C98,'File Directory'!C123)))</f>
        <v>For LIS System Administrator</v>
      </c>
    </row>
    <row r="255" spans="3:3">
      <c r="C255" s="22" t="str">
        <f>IF($D$233="","",IF($D$233="English",'File Directory'!C74,IF($D$233="Filipino",'File Directory'!C99,'File Directory'!C124)))</f>
        <v>1. Review the School Level Summary Matrix  validate the correctness of enrollment count vis-a-vis the number of respondents</v>
      </c>
    </row>
    <row r="256" spans="3:3">
      <c r="C256" s="22" t="str">
        <f>IF($D$233="","",IF($D$233="English",'File Directory'!C75,IF($D$233="Filipino",'File Directory'!C100,'File Directory'!C125)))</f>
        <v>2. Login to LIS and click the QC Folder available in the Dashboard</v>
      </c>
    </row>
    <row r="257" spans="3:3">
      <c r="C257" s="22" t="str">
        <f>IF($D$233="","",IF($D$233="English",'File Directory'!C76,IF($D$233="Filipino",'File Directory'!C101,'File Directory'!C126)))</f>
        <v>3. Input total count for each table as appeared in the Summary Matrix.  May use the assigned code as appopriate for easy reference.</v>
      </c>
    </row>
  </sheetData>
  <mergeCells count="20">
    <mergeCell ref="D3:F3"/>
    <mergeCell ref="B4:C4"/>
    <mergeCell ref="G4:H4"/>
    <mergeCell ref="B5:C5"/>
    <mergeCell ref="E5:I5"/>
    <mergeCell ref="B27:B28"/>
    <mergeCell ref="J27:J28"/>
    <mergeCell ref="B82:B83"/>
    <mergeCell ref="S82:S83"/>
    <mergeCell ref="B101:B102"/>
    <mergeCell ref="P101:P102"/>
    <mergeCell ref="AJ177:AJ178"/>
    <mergeCell ref="B215:B216"/>
    <mergeCell ref="J215:J216"/>
    <mergeCell ref="B233:C233"/>
    <mergeCell ref="B139:B140"/>
    <mergeCell ref="M139:M140"/>
    <mergeCell ref="B158:B159"/>
    <mergeCell ref="B177:B178"/>
    <mergeCell ref="O158:O159"/>
  </mergeCells>
  <dataValidations count="1">
    <dataValidation type="list" allowBlank="1" showInputMessage="1" showErrorMessage="1" sqref="D233" xr:uid="{88E85273-A98F-5A44-8DD8-6D3C6BB9316D}">
      <formula1>"English,Filipino,Cebuano"</formula1>
    </dataValidation>
  </dataValidations>
  <hyperlinks>
    <hyperlink ref="K1" location="'File Directory'!A1" tooltip="Go Back to File Directory" display="Return to File Directory" xr:uid="{B2EFEF0D-B383-4348-BF5D-3DC11653E438}"/>
    <hyperlink ref="J1" location="'Summary Matrix MLESF (SEFP)'!A1" tooltip="View Summary Matrix MLESF (SEFP)" display="Return to Summary Matrix MLESF (SEFP)" xr:uid="{58AB364B-7490-7E46-B17D-2B88DC5EC7EE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D585C-C98C-5247-9A67-2839E2372C64}">
  <sheetPr>
    <tabColor rgb="FF002060"/>
  </sheetPr>
  <dimension ref="B1:AJ257"/>
  <sheetViews>
    <sheetView topLeftCell="A177" workbookViewId="0">
      <selection activeCell="A215" sqref="A215:XFD215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8.8320312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1.5" style="3" customWidth="1"/>
    <col min="15" max="15" width="21.83203125" style="3" customWidth="1"/>
    <col min="16" max="16" width="24.5" style="3" customWidth="1"/>
    <col min="17" max="17" width="20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8.6640625" style="3"/>
    <col min="34" max="34" width="15.83203125" style="3" customWidth="1"/>
    <col min="35" max="35" width="16.5" style="3" customWidth="1"/>
    <col min="36" max="36" width="16.33203125" style="3" customWidth="1"/>
    <col min="37" max="16384" width="8.6640625" style="3"/>
  </cols>
  <sheetData>
    <row r="1" spans="2:14" ht="37" thickBot="1">
      <c r="B1" s="15" t="s">
        <v>180</v>
      </c>
      <c r="J1" s="66" t="s">
        <v>232</v>
      </c>
      <c r="K1" s="67" t="s">
        <v>233</v>
      </c>
    </row>
    <row r="2" spans="2:14" ht="18">
      <c r="B2" s="24" t="s">
        <v>168</v>
      </c>
    </row>
    <row r="3" spans="2:14">
      <c r="B3" s="14" t="s">
        <v>90</v>
      </c>
      <c r="C3" s="16"/>
      <c r="D3" s="164"/>
      <c r="E3" s="165"/>
      <c r="F3" s="166"/>
      <c r="G3" s="14" t="s">
        <v>91</v>
      </c>
      <c r="H3" s="14"/>
      <c r="I3" s="14" t="s">
        <v>177</v>
      </c>
      <c r="J3" s="14"/>
      <c r="K3" s="14" t="s">
        <v>92</v>
      </c>
      <c r="L3" s="14"/>
      <c r="M3" s="14" t="s">
        <v>93</v>
      </c>
      <c r="N3" s="14"/>
    </row>
    <row r="4" spans="2:14" ht="17" thickBot="1">
      <c r="B4" s="167" t="s">
        <v>166</v>
      </c>
      <c r="C4" s="168"/>
      <c r="D4" s="70"/>
      <c r="E4" s="26" t="s">
        <v>148</v>
      </c>
      <c r="F4" s="27"/>
      <c r="G4" s="169" t="s">
        <v>165</v>
      </c>
      <c r="H4" s="170"/>
      <c r="I4" s="68"/>
    </row>
    <row r="5" spans="2:14" ht="16" customHeight="1">
      <c r="B5" s="167" t="s">
        <v>151</v>
      </c>
      <c r="C5" s="168"/>
      <c r="D5" s="25"/>
      <c r="E5" s="171" t="s">
        <v>169</v>
      </c>
      <c r="F5" s="172"/>
      <c r="G5" s="172"/>
      <c r="H5" s="172"/>
      <c r="I5" s="173"/>
    </row>
    <row r="6" spans="2:14" ht="17" customHeight="1" thickBot="1">
      <c r="B6" s="13"/>
      <c r="C6" s="13"/>
      <c r="D6" s="12"/>
      <c r="E6" s="29" t="s">
        <v>170</v>
      </c>
      <c r="F6" s="30"/>
      <c r="G6" s="28" t="s">
        <v>150</v>
      </c>
      <c r="H6" s="28"/>
      <c r="I6" s="31"/>
    </row>
    <row r="7" spans="2:14">
      <c r="B7" s="13"/>
      <c r="C7" s="13"/>
      <c r="D7" s="12"/>
      <c r="E7" s="5"/>
      <c r="F7" s="69"/>
    </row>
    <row r="8" spans="2:14">
      <c r="B8" s="2" t="s">
        <v>295</v>
      </c>
    </row>
    <row r="9" spans="2:14" ht="57" customHeight="1">
      <c r="B9" s="131" t="s">
        <v>89</v>
      </c>
      <c r="C9" s="64" t="s">
        <v>296</v>
      </c>
      <c r="D9" s="64" t="s">
        <v>297</v>
      </c>
      <c r="E9" s="63" t="s">
        <v>167</v>
      </c>
    </row>
    <row r="10" spans="2:14" hidden="1">
      <c r="B10" s="71" t="s">
        <v>88</v>
      </c>
      <c r="C10" s="71"/>
      <c r="D10" s="71"/>
      <c r="E10" s="71">
        <f>SUM(C10:D10)</f>
        <v>0</v>
      </c>
    </row>
    <row r="11" spans="2:14" hidden="1">
      <c r="B11" s="71">
        <v>1</v>
      </c>
      <c r="C11" s="71"/>
      <c r="D11" s="71"/>
      <c r="E11" s="71">
        <f t="shared" ref="E11:E24" si="0">SUM(C11:D11)</f>
        <v>0</v>
      </c>
    </row>
    <row r="12" spans="2:14" hidden="1">
      <c r="B12" s="71">
        <v>2</v>
      </c>
      <c r="C12" s="71"/>
      <c r="D12" s="71"/>
      <c r="E12" s="71">
        <f t="shared" si="0"/>
        <v>0</v>
      </c>
    </row>
    <row r="13" spans="2:14" hidden="1">
      <c r="B13" s="71">
        <v>3</v>
      </c>
      <c r="C13" s="71"/>
      <c r="D13" s="71"/>
      <c r="E13" s="71">
        <f t="shared" si="0"/>
        <v>0</v>
      </c>
    </row>
    <row r="14" spans="2:14" hidden="1">
      <c r="B14" s="71">
        <v>4</v>
      </c>
      <c r="C14" s="71"/>
      <c r="D14" s="71"/>
      <c r="E14" s="71">
        <f t="shared" si="0"/>
        <v>0</v>
      </c>
    </row>
    <row r="15" spans="2:14" hidden="1">
      <c r="B15" s="71">
        <v>5</v>
      </c>
      <c r="C15" s="71"/>
      <c r="D15" s="71"/>
      <c r="E15" s="71">
        <f t="shared" si="0"/>
        <v>0</v>
      </c>
    </row>
    <row r="16" spans="2:14" hidden="1">
      <c r="B16" s="71">
        <v>6</v>
      </c>
      <c r="C16" s="71"/>
      <c r="D16" s="71"/>
      <c r="E16" s="71">
        <f t="shared" si="0"/>
        <v>0</v>
      </c>
    </row>
    <row r="17" spans="2:10" hidden="1">
      <c r="B17" s="71">
        <v>7</v>
      </c>
      <c r="C17" s="71"/>
      <c r="D17" s="71"/>
      <c r="E17" s="71">
        <f t="shared" si="0"/>
        <v>0</v>
      </c>
    </row>
    <row r="18" spans="2:10" hidden="1">
      <c r="B18" s="71">
        <v>8</v>
      </c>
      <c r="C18" s="71"/>
      <c r="D18" s="71"/>
      <c r="E18" s="71">
        <f t="shared" si="0"/>
        <v>0</v>
      </c>
    </row>
    <row r="19" spans="2:10" hidden="1">
      <c r="B19" s="71">
        <v>9</v>
      </c>
      <c r="C19" s="71"/>
      <c r="D19" s="71"/>
      <c r="E19" s="71">
        <f t="shared" si="0"/>
        <v>0</v>
      </c>
    </row>
    <row r="20" spans="2:10">
      <c r="B20" s="71">
        <v>10</v>
      </c>
      <c r="C20" s="71"/>
      <c r="D20" s="71"/>
      <c r="E20" s="71">
        <f t="shared" si="0"/>
        <v>0</v>
      </c>
    </row>
    <row r="21" spans="2:10" hidden="1">
      <c r="B21" s="71">
        <v>11</v>
      </c>
      <c r="C21" s="71"/>
      <c r="D21" s="71"/>
      <c r="E21" s="71">
        <f t="shared" si="0"/>
        <v>0</v>
      </c>
    </row>
    <row r="22" spans="2:10" hidden="1">
      <c r="B22" s="71">
        <v>12</v>
      </c>
      <c r="C22" s="71"/>
      <c r="D22" s="71"/>
      <c r="E22" s="71">
        <f t="shared" si="0"/>
        <v>0</v>
      </c>
    </row>
    <row r="23" spans="2:10" hidden="1">
      <c r="B23" s="71" t="s">
        <v>94</v>
      </c>
      <c r="C23" s="71"/>
      <c r="D23" s="71"/>
      <c r="E23" s="71">
        <f t="shared" si="0"/>
        <v>0</v>
      </c>
    </row>
    <row r="24" spans="2:10" hidden="1">
      <c r="B24" s="71" t="s">
        <v>7</v>
      </c>
      <c r="C24" s="63">
        <f>C23+C22+C21+C20+C19+C18+C17+C16+C15+C14+C13+C12+C11+C10</f>
        <v>0</v>
      </c>
      <c r="D24" s="63">
        <f>D23+D22+D21+D20+D19+D18+D17+D16+D15+D14+D13+D12+D11+D10</f>
        <v>0</v>
      </c>
      <c r="E24" s="71">
        <f t="shared" si="0"/>
        <v>0</v>
      </c>
    </row>
    <row r="25" spans="2:10">
      <c r="B25" s="5"/>
    </row>
    <row r="26" spans="2:10" s="53" customFormat="1">
      <c r="B26" s="56" t="s">
        <v>323</v>
      </c>
    </row>
    <row r="27" spans="2:10" ht="77" customHeight="1">
      <c r="B27" s="162" t="s">
        <v>89</v>
      </c>
      <c r="C27" s="63" t="s">
        <v>0</v>
      </c>
      <c r="D27" s="63" t="s">
        <v>1</v>
      </c>
      <c r="E27" s="63" t="s">
        <v>2</v>
      </c>
      <c r="F27" s="63" t="s">
        <v>3</v>
      </c>
      <c r="G27" s="63" t="s">
        <v>4</v>
      </c>
      <c r="H27" s="63" t="s">
        <v>5</v>
      </c>
      <c r="I27" s="63" t="s">
        <v>6</v>
      </c>
      <c r="J27" s="156" t="s">
        <v>167</v>
      </c>
    </row>
    <row r="28" spans="2:10" ht="17.5" customHeight="1">
      <c r="B28" s="163"/>
      <c r="C28" s="23" t="s">
        <v>113</v>
      </c>
      <c r="D28" s="23" t="s">
        <v>114</v>
      </c>
      <c r="E28" s="23" t="s">
        <v>115</v>
      </c>
      <c r="F28" s="23" t="s">
        <v>116</v>
      </c>
      <c r="G28" s="23" t="s">
        <v>117</v>
      </c>
      <c r="H28" s="23" t="s">
        <v>118</v>
      </c>
      <c r="I28" s="23" t="s">
        <v>119</v>
      </c>
      <c r="J28" s="157"/>
    </row>
    <row r="29" spans="2:10" ht="18" hidden="1" customHeight="1">
      <c r="B29" s="71" t="s">
        <v>88</v>
      </c>
      <c r="C29" s="63"/>
      <c r="D29" s="63"/>
      <c r="E29" s="63"/>
      <c r="F29" s="63"/>
      <c r="G29" s="63"/>
      <c r="H29" s="63"/>
      <c r="I29" s="63"/>
      <c r="J29" s="71">
        <f>SUM(C29:I29)</f>
        <v>0</v>
      </c>
    </row>
    <row r="30" spans="2:10" ht="18" hidden="1" customHeight="1">
      <c r="B30" s="71">
        <v>1</v>
      </c>
      <c r="C30" s="63"/>
      <c r="D30" s="63"/>
      <c r="E30" s="63"/>
      <c r="F30" s="63"/>
      <c r="G30" s="63"/>
      <c r="H30" s="63"/>
      <c r="I30" s="63"/>
      <c r="J30" s="71">
        <f t="shared" ref="J30:J43" si="1">SUM(C30:I30)</f>
        <v>0</v>
      </c>
    </row>
    <row r="31" spans="2:10" ht="18" hidden="1" customHeight="1">
      <c r="B31" s="71">
        <v>2</v>
      </c>
      <c r="C31" s="63"/>
      <c r="D31" s="63"/>
      <c r="E31" s="63"/>
      <c r="F31" s="63"/>
      <c r="G31" s="63"/>
      <c r="H31" s="63"/>
      <c r="I31" s="63"/>
      <c r="J31" s="71">
        <f t="shared" si="1"/>
        <v>0</v>
      </c>
    </row>
    <row r="32" spans="2:10" ht="18" hidden="1" customHeight="1">
      <c r="B32" s="71">
        <v>3</v>
      </c>
      <c r="C32" s="63"/>
      <c r="D32" s="63"/>
      <c r="E32" s="63"/>
      <c r="F32" s="63"/>
      <c r="G32" s="63"/>
      <c r="H32" s="63"/>
      <c r="I32" s="63"/>
      <c r="J32" s="71">
        <f t="shared" si="1"/>
        <v>0</v>
      </c>
    </row>
    <row r="33" spans="2:10" ht="18" hidden="1" customHeight="1">
      <c r="B33" s="71">
        <v>4</v>
      </c>
      <c r="C33" s="63"/>
      <c r="D33" s="63"/>
      <c r="E33" s="63"/>
      <c r="F33" s="63"/>
      <c r="G33" s="63"/>
      <c r="H33" s="63"/>
      <c r="I33" s="63"/>
      <c r="J33" s="71">
        <f t="shared" si="1"/>
        <v>0</v>
      </c>
    </row>
    <row r="34" spans="2:10" ht="18" hidden="1" customHeight="1">
      <c r="B34" s="71">
        <v>5</v>
      </c>
      <c r="C34" s="63"/>
      <c r="D34" s="63"/>
      <c r="E34" s="63"/>
      <c r="F34" s="63"/>
      <c r="G34" s="63"/>
      <c r="H34" s="63"/>
      <c r="I34" s="63"/>
      <c r="J34" s="71">
        <f t="shared" si="1"/>
        <v>0</v>
      </c>
    </row>
    <row r="35" spans="2:10" ht="18" hidden="1" customHeight="1">
      <c r="B35" s="71">
        <v>6</v>
      </c>
      <c r="C35" s="63"/>
      <c r="D35" s="63"/>
      <c r="E35" s="63"/>
      <c r="F35" s="63"/>
      <c r="G35" s="63"/>
      <c r="H35" s="63"/>
      <c r="I35" s="63"/>
      <c r="J35" s="71">
        <f t="shared" si="1"/>
        <v>0</v>
      </c>
    </row>
    <row r="36" spans="2:10" ht="18" hidden="1" customHeight="1">
      <c r="B36" s="71">
        <v>7</v>
      </c>
      <c r="C36" s="63"/>
      <c r="D36" s="63"/>
      <c r="E36" s="63"/>
      <c r="F36" s="63"/>
      <c r="G36" s="63"/>
      <c r="H36" s="63"/>
      <c r="I36" s="63"/>
      <c r="J36" s="71">
        <f t="shared" si="1"/>
        <v>0</v>
      </c>
    </row>
    <row r="37" spans="2:10" ht="18" hidden="1" customHeight="1">
      <c r="B37" s="71">
        <v>8</v>
      </c>
      <c r="C37" s="63"/>
      <c r="D37" s="63"/>
      <c r="E37" s="63"/>
      <c r="F37" s="63"/>
      <c r="G37" s="63"/>
      <c r="H37" s="63"/>
      <c r="I37" s="63"/>
      <c r="J37" s="71">
        <f t="shared" si="1"/>
        <v>0</v>
      </c>
    </row>
    <row r="38" spans="2:10" ht="18" hidden="1" customHeight="1">
      <c r="B38" s="71">
        <v>9</v>
      </c>
      <c r="C38" s="63"/>
      <c r="D38" s="63"/>
      <c r="E38" s="63"/>
      <c r="F38" s="63"/>
      <c r="G38" s="63"/>
      <c r="H38" s="63"/>
      <c r="I38" s="63"/>
      <c r="J38" s="71">
        <f t="shared" si="1"/>
        <v>0</v>
      </c>
    </row>
    <row r="39" spans="2:10" ht="18" customHeight="1">
      <c r="B39" s="71">
        <v>10</v>
      </c>
      <c r="C39" s="63"/>
      <c r="D39" s="63"/>
      <c r="E39" s="63"/>
      <c r="F39" s="63"/>
      <c r="G39" s="63"/>
      <c r="H39" s="63"/>
      <c r="I39" s="63"/>
      <c r="J39" s="71">
        <f t="shared" si="1"/>
        <v>0</v>
      </c>
    </row>
    <row r="40" spans="2:10" ht="18" hidden="1" customHeight="1">
      <c r="B40" s="71">
        <v>11</v>
      </c>
      <c r="C40" s="63"/>
      <c r="D40" s="63"/>
      <c r="E40" s="63"/>
      <c r="F40" s="63"/>
      <c r="G40" s="63"/>
      <c r="H40" s="63"/>
      <c r="I40" s="63"/>
      <c r="J40" s="71">
        <f t="shared" si="1"/>
        <v>0</v>
      </c>
    </row>
    <row r="41" spans="2:10" ht="18" hidden="1" customHeight="1">
      <c r="B41" s="71">
        <v>12</v>
      </c>
      <c r="C41" s="63"/>
      <c r="D41" s="63"/>
      <c r="E41" s="63"/>
      <c r="F41" s="63"/>
      <c r="G41" s="63"/>
      <c r="H41" s="63"/>
      <c r="I41" s="63"/>
      <c r="J41" s="71">
        <f t="shared" si="1"/>
        <v>0</v>
      </c>
    </row>
    <row r="42" spans="2:10" ht="18" hidden="1" customHeight="1">
      <c r="B42" s="71" t="s">
        <v>94</v>
      </c>
      <c r="C42" s="63"/>
      <c r="D42" s="63"/>
      <c r="E42" s="63"/>
      <c r="F42" s="63"/>
      <c r="G42" s="63"/>
      <c r="H42" s="63"/>
      <c r="I42" s="63"/>
      <c r="J42" s="71">
        <f t="shared" si="1"/>
        <v>0</v>
      </c>
    </row>
    <row r="43" spans="2:10" ht="18" hidden="1" customHeight="1">
      <c r="B43" s="71" t="s">
        <v>7</v>
      </c>
      <c r="C43" s="63">
        <f>C42+C41+C40+C39+C38+C37+C36+C35+C34+C33+C32+C31+C30+C29</f>
        <v>0</v>
      </c>
      <c r="D43" s="63">
        <f t="shared" ref="D43:I43" si="2">D42+D41+D40+D39+D38+D37+D36+D35+D34+D33+D32+D31+D30+D29</f>
        <v>0</v>
      </c>
      <c r="E43" s="63">
        <f t="shared" si="2"/>
        <v>0</v>
      </c>
      <c r="F43" s="63">
        <f t="shared" si="2"/>
        <v>0</v>
      </c>
      <c r="G43" s="63">
        <f t="shared" si="2"/>
        <v>0</v>
      </c>
      <c r="H43" s="63">
        <f t="shared" si="2"/>
        <v>0</v>
      </c>
      <c r="I43" s="63">
        <f t="shared" si="2"/>
        <v>0</v>
      </c>
      <c r="J43" s="71">
        <f t="shared" si="1"/>
        <v>0</v>
      </c>
    </row>
    <row r="45" spans="2:10">
      <c r="B45" s="2" t="s">
        <v>219</v>
      </c>
    </row>
    <row r="46" spans="2:10" ht="57" customHeight="1">
      <c r="B46" s="131" t="s">
        <v>89</v>
      </c>
      <c r="C46" s="64" t="s">
        <v>8</v>
      </c>
      <c r="D46" s="64" t="s">
        <v>9</v>
      </c>
      <c r="E46" s="63" t="s">
        <v>167</v>
      </c>
    </row>
    <row r="47" spans="2:10" hidden="1">
      <c r="B47" s="71" t="s">
        <v>88</v>
      </c>
      <c r="C47" s="71"/>
      <c r="D47" s="71"/>
      <c r="E47" s="71">
        <f>SUM(C47:D47)</f>
        <v>0</v>
      </c>
    </row>
    <row r="48" spans="2:10" hidden="1">
      <c r="B48" s="71">
        <v>1</v>
      </c>
      <c r="C48" s="71"/>
      <c r="D48" s="71"/>
      <c r="E48" s="71">
        <f t="shared" ref="E48:E61" si="3">SUM(C48:D48)</f>
        <v>0</v>
      </c>
    </row>
    <row r="49" spans="2:10" hidden="1">
      <c r="B49" s="71">
        <v>2</v>
      </c>
      <c r="C49" s="71"/>
      <c r="D49" s="71"/>
      <c r="E49" s="71">
        <f t="shared" si="3"/>
        <v>0</v>
      </c>
    </row>
    <row r="50" spans="2:10" hidden="1">
      <c r="B50" s="71">
        <v>3</v>
      </c>
      <c r="C50" s="71"/>
      <c r="D50" s="71"/>
      <c r="E50" s="71">
        <f t="shared" si="3"/>
        <v>0</v>
      </c>
    </row>
    <row r="51" spans="2:10" hidden="1">
      <c r="B51" s="71">
        <v>4</v>
      </c>
      <c r="C51" s="71"/>
      <c r="D51" s="71"/>
      <c r="E51" s="71">
        <f t="shared" si="3"/>
        <v>0</v>
      </c>
    </row>
    <row r="52" spans="2:10" hidden="1">
      <c r="B52" s="71">
        <v>5</v>
      </c>
      <c r="C52" s="71"/>
      <c r="D52" s="71"/>
      <c r="E52" s="71">
        <f t="shared" si="3"/>
        <v>0</v>
      </c>
    </row>
    <row r="53" spans="2:10" hidden="1">
      <c r="B53" s="71">
        <v>6</v>
      </c>
      <c r="C53" s="71"/>
      <c r="D53" s="71"/>
      <c r="E53" s="71">
        <f t="shared" si="3"/>
        <v>0</v>
      </c>
    </row>
    <row r="54" spans="2:10" hidden="1">
      <c r="B54" s="71">
        <v>7</v>
      </c>
      <c r="C54" s="71"/>
      <c r="D54" s="71"/>
      <c r="E54" s="71">
        <f t="shared" si="3"/>
        <v>0</v>
      </c>
    </row>
    <row r="55" spans="2:10" hidden="1">
      <c r="B55" s="71">
        <v>8</v>
      </c>
      <c r="C55" s="71"/>
      <c r="D55" s="71"/>
      <c r="E55" s="71">
        <f t="shared" si="3"/>
        <v>0</v>
      </c>
    </row>
    <row r="56" spans="2:10" hidden="1">
      <c r="B56" s="71">
        <v>9</v>
      </c>
      <c r="C56" s="71"/>
      <c r="D56" s="71"/>
      <c r="E56" s="71">
        <f t="shared" si="3"/>
        <v>0</v>
      </c>
    </row>
    <row r="57" spans="2:10">
      <c r="B57" s="71">
        <v>10</v>
      </c>
      <c r="C57" s="71"/>
      <c r="D57" s="71"/>
      <c r="E57" s="71">
        <f t="shared" si="3"/>
        <v>0</v>
      </c>
    </row>
    <row r="58" spans="2:10" hidden="1">
      <c r="B58" s="71">
        <v>11</v>
      </c>
      <c r="C58" s="71"/>
      <c r="D58" s="71"/>
      <c r="E58" s="71">
        <f t="shared" si="3"/>
        <v>0</v>
      </c>
    </row>
    <row r="59" spans="2:10" hidden="1">
      <c r="B59" s="71">
        <v>12</v>
      </c>
      <c r="C59" s="71"/>
      <c r="D59" s="71"/>
      <c r="E59" s="71">
        <f t="shared" si="3"/>
        <v>0</v>
      </c>
    </row>
    <row r="60" spans="2:10" hidden="1">
      <c r="B60" s="71" t="s">
        <v>94</v>
      </c>
      <c r="C60" s="71"/>
      <c r="D60" s="71"/>
      <c r="E60" s="71">
        <f t="shared" si="3"/>
        <v>0</v>
      </c>
    </row>
    <row r="61" spans="2:10" hidden="1">
      <c r="B61" s="71" t="s">
        <v>7</v>
      </c>
      <c r="C61" s="63">
        <f>C60+C59+C58+C57+C56+C55+C54+C53+C52+C51+C50+C49+C48+C47</f>
        <v>0</v>
      </c>
      <c r="D61" s="63">
        <f>D60+D59+D58+D57+D56+D55+D54+D53+D52+D51+D50+D49+D48+D47</f>
        <v>0</v>
      </c>
      <c r="E61" s="71">
        <f t="shared" si="3"/>
        <v>0</v>
      </c>
    </row>
    <row r="62" spans="2:10">
      <c r="B62" s="5"/>
    </row>
    <row r="63" spans="2:10" s="2" customFormat="1">
      <c r="B63" s="2" t="s">
        <v>220</v>
      </c>
    </row>
    <row r="64" spans="2:10" ht="62" customHeight="1">
      <c r="B64" s="131" t="s">
        <v>89</v>
      </c>
      <c r="C64" s="92" t="s">
        <v>298</v>
      </c>
      <c r="D64" s="92" t="s">
        <v>299</v>
      </c>
      <c r="E64" s="92" t="s">
        <v>300</v>
      </c>
      <c r="F64" s="92" t="s">
        <v>301</v>
      </c>
      <c r="G64" s="92" t="s">
        <v>302</v>
      </c>
      <c r="H64" s="92" t="s">
        <v>303</v>
      </c>
      <c r="I64" s="92" t="s">
        <v>343</v>
      </c>
      <c r="J64" s="63" t="s">
        <v>167</v>
      </c>
    </row>
    <row r="65" spans="2:10" hidden="1">
      <c r="B65" s="71" t="s">
        <v>88</v>
      </c>
      <c r="C65" s="14"/>
      <c r="D65" s="14"/>
      <c r="E65" s="14"/>
      <c r="F65" s="14"/>
      <c r="G65" s="14"/>
      <c r="H65" s="14"/>
      <c r="I65" s="14"/>
      <c r="J65" s="71">
        <f>SUM(C65:I65)</f>
        <v>0</v>
      </c>
    </row>
    <row r="66" spans="2:10" hidden="1">
      <c r="B66" s="71">
        <v>1</v>
      </c>
      <c r="C66" s="14"/>
      <c r="D66" s="14"/>
      <c r="E66" s="14"/>
      <c r="F66" s="14"/>
      <c r="G66" s="14"/>
      <c r="H66" s="14"/>
      <c r="I66" s="14"/>
      <c r="J66" s="71">
        <f t="shared" ref="J66:J79" si="4">SUM(C66:I66)</f>
        <v>0</v>
      </c>
    </row>
    <row r="67" spans="2:10" hidden="1">
      <c r="B67" s="71">
        <v>2</v>
      </c>
      <c r="C67" s="14"/>
      <c r="D67" s="14"/>
      <c r="E67" s="14"/>
      <c r="F67" s="14"/>
      <c r="G67" s="14"/>
      <c r="H67" s="14"/>
      <c r="I67" s="14"/>
      <c r="J67" s="71">
        <f t="shared" si="4"/>
        <v>0</v>
      </c>
    </row>
    <row r="68" spans="2:10" hidden="1">
      <c r="B68" s="71">
        <v>3</v>
      </c>
      <c r="C68" s="14"/>
      <c r="D68" s="14"/>
      <c r="E68" s="14"/>
      <c r="F68" s="14"/>
      <c r="G68" s="14"/>
      <c r="H68" s="14"/>
      <c r="I68" s="14"/>
      <c r="J68" s="71">
        <f t="shared" si="4"/>
        <v>0</v>
      </c>
    </row>
    <row r="69" spans="2:10" hidden="1">
      <c r="B69" s="71">
        <v>4</v>
      </c>
      <c r="C69" s="14"/>
      <c r="D69" s="14"/>
      <c r="E69" s="14"/>
      <c r="F69" s="14"/>
      <c r="G69" s="14"/>
      <c r="H69" s="14"/>
      <c r="I69" s="14"/>
      <c r="J69" s="71">
        <f t="shared" si="4"/>
        <v>0</v>
      </c>
    </row>
    <row r="70" spans="2:10" hidden="1">
      <c r="B70" s="71">
        <v>5</v>
      </c>
      <c r="C70" s="14"/>
      <c r="D70" s="14"/>
      <c r="E70" s="14"/>
      <c r="F70" s="14"/>
      <c r="G70" s="14"/>
      <c r="H70" s="14"/>
      <c r="I70" s="14"/>
      <c r="J70" s="71">
        <f t="shared" si="4"/>
        <v>0</v>
      </c>
    </row>
    <row r="71" spans="2:10" hidden="1">
      <c r="B71" s="71">
        <v>6</v>
      </c>
      <c r="C71" s="14"/>
      <c r="D71" s="14"/>
      <c r="E71" s="14"/>
      <c r="F71" s="14"/>
      <c r="G71" s="14"/>
      <c r="H71" s="14"/>
      <c r="I71" s="14"/>
      <c r="J71" s="71">
        <f t="shared" si="4"/>
        <v>0</v>
      </c>
    </row>
    <row r="72" spans="2:10" hidden="1">
      <c r="B72" s="71">
        <v>7</v>
      </c>
      <c r="C72" s="14"/>
      <c r="D72" s="14"/>
      <c r="E72" s="14"/>
      <c r="F72" s="14"/>
      <c r="G72" s="14"/>
      <c r="H72" s="14"/>
      <c r="I72" s="14"/>
      <c r="J72" s="71">
        <f t="shared" si="4"/>
        <v>0</v>
      </c>
    </row>
    <row r="73" spans="2:10" hidden="1">
      <c r="B73" s="71">
        <v>8</v>
      </c>
      <c r="C73" s="14"/>
      <c r="D73" s="14"/>
      <c r="E73" s="14"/>
      <c r="F73" s="14"/>
      <c r="G73" s="14"/>
      <c r="H73" s="14"/>
      <c r="I73" s="14"/>
      <c r="J73" s="71">
        <f t="shared" si="4"/>
        <v>0</v>
      </c>
    </row>
    <row r="74" spans="2:10" hidden="1">
      <c r="B74" s="71">
        <v>9</v>
      </c>
      <c r="C74" s="14"/>
      <c r="D74" s="14"/>
      <c r="E74" s="14"/>
      <c r="F74" s="14"/>
      <c r="G74" s="14"/>
      <c r="H74" s="14"/>
      <c r="I74" s="14"/>
      <c r="J74" s="71">
        <f t="shared" si="4"/>
        <v>0</v>
      </c>
    </row>
    <row r="75" spans="2:10">
      <c r="B75" s="71">
        <v>10</v>
      </c>
      <c r="C75" s="14"/>
      <c r="D75" s="14"/>
      <c r="E75" s="14"/>
      <c r="F75" s="14"/>
      <c r="G75" s="14"/>
      <c r="H75" s="14"/>
      <c r="I75" s="14"/>
      <c r="J75" s="71">
        <f t="shared" si="4"/>
        <v>0</v>
      </c>
    </row>
    <row r="76" spans="2:10" hidden="1">
      <c r="B76" s="71">
        <v>11</v>
      </c>
      <c r="C76" s="14"/>
      <c r="D76" s="14"/>
      <c r="E76" s="14"/>
      <c r="F76" s="14"/>
      <c r="G76" s="14"/>
      <c r="H76" s="14"/>
      <c r="I76" s="14"/>
      <c r="J76" s="71">
        <f t="shared" si="4"/>
        <v>0</v>
      </c>
    </row>
    <row r="77" spans="2:10" hidden="1">
      <c r="B77" s="71">
        <v>12</v>
      </c>
      <c r="C77" s="14"/>
      <c r="D77" s="14"/>
      <c r="E77" s="14"/>
      <c r="F77" s="14"/>
      <c r="G77" s="14"/>
      <c r="H77" s="14"/>
      <c r="I77" s="14"/>
      <c r="J77" s="71">
        <f t="shared" si="4"/>
        <v>0</v>
      </c>
    </row>
    <row r="78" spans="2:10" hidden="1">
      <c r="B78" s="71" t="s">
        <v>94</v>
      </c>
      <c r="C78" s="14"/>
      <c r="D78" s="14"/>
      <c r="E78" s="14"/>
      <c r="F78" s="14"/>
      <c r="G78" s="14"/>
      <c r="H78" s="14"/>
      <c r="I78" s="14"/>
      <c r="J78" s="71">
        <f t="shared" si="4"/>
        <v>0</v>
      </c>
    </row>
    <row r="79" spans="2:10" hidden="1">
      <c r="B79" s="71" t="s">
        <v>7</v>
      </c>
      <c r="C79" s="63">
        <f>C78+C77+C76+C75+C74+C73+C72+C71+C70+C69+C68+C67+C66+C65</f>
        <v>0</v>
      </c>
      <c r="D79" s="63">
        <f t="shared" ref="D79:I79" si="5">D78+D77+D76+D75+D74+D73+D72+D71+D70+D69+D68+D67+D66+D65</f>
        <v>0</v>
      </c>
      <c r="E79" s="63">
        <f t="shared" si="5"/>
        <v>0</v>
      </c>
      <c r="F79" s="63">
        <f t="shared" si="5"/>
        <v>0</v>
      </c>
      <c r="G79" s="63">
        <f t="shared" si="5"/>
        <v>0</v>
      </c>
      <c r="H79" s="63">
        <f t="shared" si="5"/>
        <v>0</v>
      </c>
      <c r="I79" s="63">
        <f t="shared" si="5"/>
        <v>0</v>
      </c>
      <c r="J79" s="71">
        <f t="shared" si="4"/>
        <v>0</v>
      </c>
    </row>
    <row r="81" spans="2:19" s="2" customFormat="1">
      <c r="B81" s="2" t="s">
        <v>221</v>
      </c>
    </row>
    <row r="82" spans="2:19" ht="85">
      <c r="B82" s="158" t="s">
        <v>89</v>
      </c>
      <c r="C82" s="63" t="s">
        <v>10</v>
      </c>
      <c r="D82" s="63" t="s">
        <v>11</v>
      </c>
      <c r="E82" s="63" t="s">
        <v>12</v>
      </c>
      <c r="F82" s="63" t="s">
        <v>13</v>
      </c>
      <c r="G82" s="63" t="s">
        <v>16</v>
      </c>
      <c r="H82" s="63" t="s">
        <v>14</v>
      </c>
      <c r="I82" s="63" t="s">
        <v>15</v>
      </c>
      <c r="J82" s="19" t="s">
        <v>17</v>
      </c>
      <c r="K82" s="63" t="s">
        <v>18</v>
      </c>
      <c r="L82" s="63" t="s">
        <v>20</v>
      </c>
      <c r="M82" s="63" t="s">
        <v>19</v>
      </c>
      <c r="N82" s="63" t="s">
        <v>21</v>
      </c>
      <c r="O82" s="63" t="s">
        <v>22</v>
      </c>
      <c r="P82" s="63" t="s">
        <v>23</v>
      </c>
      <c r="Q82" s="63" t="s">
        <v>25</v>
      </c>
      <c r="R82" s="63" t="s">
        <v>24</v>
      </c>
      <c r="S82" s="156" t="s">
        <v>167</v>
      </c>
    </row>
    <row r="83" spans="2:19" ht="17">
      <c r="B83" s="159"/>
      <c r="C83" s="20" t="s">
        <v>95</v>
      </c>
      <c r="D83" s="20" t="s">
        <v>96</v>
      </c>
      <c r="E83" s="20" t="s">
        <v>97</v>
      </c>
      <c r="F83" s="20" t="s">
        <v>98</v>
      </c>
      <c r="G83" s="20" t="s">
        <v>99</v>
      </c>
      <c r="H83" s="20" t="s">
        <v>100</v>
      </c>
      <c r="I83" s="20" t="s">
        <v>101</v>
      </c>
      <c r="J83" s="20" t="s">
        <v>102</v>
      </c>
      <c r="K83" s="20" t="s">
        <v>103</v>
      </c>
      <c r="L83" s="20" t="s">
        <v>104</v>
      </c>
      <c r="M83" s="20" t="s">
        <v>105</v>
      </c>
      <c r="N83" s="20" t="s">
        <v>106</v>
      </c>
      <c r="O83" s="20" t="s">
        <v>107</v>
      </c>
      <c r="P83" s="20" t="s">
        <v>108</v>
      </c>
      <c r="Q83" s="20" t="s">
        <v>109</v>
      </c>
      <c r="R83" s="20" t="s">
        <v>110</v>
      </c>
      <c r="S83" s="157"/>
    </row>
    <row r="84" spans="2:19" hidden="1">
      <c r="B84" s="71" t="s">
        <v>88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71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idden="1">
      <c r="B86" s="71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idden="1">
      <c r="B87" s="71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71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71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71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idden="1">
      <c r="B91" s="71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71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idden="1">
      <c r="B93" s="71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>
      <c r="B94" s="71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71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71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71" t="s">
        <v>94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71" t="s">
        <v>7</v>
      </c>
      <c r="C98" s="63">
        <f>C97+C96+C95+C94+C93+C92+C91+C90+C89+C88+C87+C86+C85+C84</f>
        <v>0</v>
      </c>
      <c r="D98" s="63">
        <f t="shared" ref="D98:R98" si="7">D97+D96+D95+D94+D93+D92+D91+D90+D89+D88+D87+D86+D85+D84</f>
        <v>0</v>
      </c>
      <c r="E98" s="63">
        <f t="shared" si="7"/>
        <v>0</v>
      </c>
      <c r="F98" s="63">
        <f t="shared" si="7"/>
        <v>0</v>
      </c>
      <c r="G98" s="63">
        <f t="shared" si="7"/>
        <v>0</v>
      </c>
      <c r="H98" s="63">
        <f t="shared" si="7"/>
        <v>0</v>
      </c>
      <c r="I98" s="63">
        <f t="shared" si="7"/>
        <v>0</v>
      </c>
      <c r="J98" s="63">
        <f t="shared" si="7"/>
        <v>0</v>
      </c>
      <c r="K98" s="63">
        <f t="shared" si="7"/>
        <v>0</v>
      </c>
      <c r="L98" s="63">
        <f t="shared" si="7"/>
        <v>0</v>
      </c>
      <c r="M98" s="63">
        <f t="shared" si="7"/>
        <v>0</v>
      </c>
      <c r="N98" s="63">
        <f t="shared" si="7"/>
        <v>0</v>
      </c>
      <c r="O98" s="63">
        <f t="shared" si="7"/>
        <v>0</v>
      </c>
      <c r="P98" s="63">
        <f t="shared" si="7"/>
        <v>0</v>
      </c>
      <c r="Q98" s="63">
        <f t="shared" si="7"/>
        <v>0</v>
      </c>
      <c r="R98" s="63">
        <f t="shared" si="7"/>
        <v>0</v>
      </c>
      <c r="S98" s="14">
        <f t="shared" si="6"/>
        <v>0</v>
      </c>
    </row>
    <row r="100" spans="2:19" s="2" customFormat="1">
      <c r="B100" s="8" t="s">
        <v>222</v>
      </c>
    </row>
    <row r="101" spans="2:19" ht="68" customHeight="1">
      <c r="B101" s="158" t="s">
        <v>89</v>
      </c>
      <c r="C101" s="63" t="s">
        <v>26</v>
      </c>
      <c r="D101" s="63" t="s">
        <v>27</v>
      </c>
      <c r="E101" s="63" t="s">
        <v>28</v>
      </c>
      <c r="F101" s="63" t="s">
        <v>29</v>
      </c>
      <c r="G101" s="63" t="s">
        <v>30</v>
      </c>
      <c r="H101" s="63" t="s">
        <v>31</v>
      </c>
      <c r="I101" s="63" t="s">
        <v>32</v>
      </c>
      <c r="J101" s="63" t="s">
        <v>33</v>
      </c>
      <c r="K101" s="63" t="s">
        <v>34</v>
      </c>
      <c r="L101" s="63" t="s">
        <v>35</v>
      </c>
      <c r="M101" s="63" t="s">
        <v>235</v>
      </c>
      <c r="N101" s="63" t="s">
        <v>236</v>
      </c>
      <c r="O101" s="63" t="s">
        <v>24</v>
      </c>
      <c r="P101" s="156" t="s">
        <v>167</v>
      </c>
    </row>
    <row r="102" spans="2:19" ht="19">
      <c r="B102" s="159"/>
      <c r="C102" s="23" t="s">
        <v>237</v>
      </c>
      <c r="D102" s="23" t="s">
        <v>238</v>
      </c>
      <c r="E102" s="23" t="s">
        <v>239</v>
      </c>
      <c r="F102" s="23" t="s">
        <v>240</v>
      </c>
      <c r="G102" s="23" t="s">
        <v>241</v>
      </c>
      <c r="H102" s="23" t="s">
        <v>242</v>
      </c>
      <c r="I102" s="23" t="s">
        <v>243</v>
      </c>
      <c r="J102" s="23" t="s">
        <v>244</v>
      </c>
      <c r="K102" s="23" t="s">
        <v>245</v>
      </c>
      <c r="L102" s="23" t="s">
        <v>246</v>
      </c>
      <c r="M102" s="23" t="s">
        <v>247</v>
      </c>
      <c r="N102" s="23" t="s">
        <v>248</v>
      </c>
      <c r="O102" s="23" t="s">
        <v>249</v>
      </c>
      <c r="P102" s="157"/>
    </row>
    <row r="103" spans="2:19" hidden="1">
      <c r="B103" s="71" t="s">
        <v>88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14">
        <f>SUM(C103:O103)</f>
        <v>0</v>
      </c>
    </row>
    <row r="104" spans="2:19" hidden="1">
      <c r="B104" s="71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idden="1">
      <c r="B105" s="71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idden="1">
      <c r="B106" s="71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idden="1">
      <c r="B107" s="71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idden="1">
      <c r="B108" s="71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idden="1">
      <c r="B109" s="71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 hidden="1">
      <c r="B110" s="71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 hidden="1">
      <c r="B111" s="71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 hidden="1">
      <c r="B112" s="71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>
      <c r="B113" s="71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idden="1">
      <c r="B114" s="71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idden="1">
      <c r="B115" s="71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idden="1">
      <c r="B116" s="71" t="s">
        <v>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idden="1">
      <c r="B117" s="71" t="s">
        <v>7</v>
      </c>
      <c r="C117" s="63">
        <f>C116+C115+C114+C113+C112+C111+C110+C109+C108+C107+C106+C105+C104+C103</f>
        <v>0</v>
      </c>
      <c r="D117" s="63">
        <f t="shared" ref="D117:O117" si="9">D116+D115+D114+D113+D112+D111+D110+D109+D108+D107+D106+D105+D104+D103</f>
        <v>0</v>
      </c>
      <c r="E117" s="63">
        <f t="shared" si="9"/>
        <v>0</v>
      </c>
      <c r="F117" s="63">
        <f t="shared" si="9"/>
        <v>0</v>
      </c>
      <c r="G117" s="63">
        <f t="shared" si="9"/>
        <v>0</v>
      </c>
      <c r="H117" s="63">
        <f t="shared" si="9"/>
        <v>0</v>
      </c>
      <c r="I117" s="63">
        <f t="shared" si="9"/>
        <v>0</v>
      </c>
      <c r="J117" s="63">
        <f t="shared" si="9"/>
        <v>0</v>
      </c>
      <c r="K117" s="63">
        <f t="shared" si="9"/>
        <v>0</v>
      </c>
      <c r="L117" s="63">
        <f t="shared" si="9"/>
        <v>0</v>
      </c>
      <c r="M117" s="63">
        <f t="shared" si="9"/>
        <v>0</v>
      </c>
      <c r="N117" s="63">
        <f t="shared" si="9"/>
        <v>0</v>
      </c>
      <c r="O117" s="63">
        <f t="shared" si="9"/>
        <v>0</v>
      </c>
      <c r="P117" s="14">
        <f t="shared" si="8"/>
        <v>0</v>
      </c>
    </row>
    <row r="120" spans="2:16" s="2" customFormat="1">
      <c r="B120" s="9" t="s">
        <v>223</v>
      </c>
    </row>
    <row r="121" spans="2:16" ht="77.5" customHeight="1">
      <c r="B121" s="131" t="s">
        <v>89</v>
      </c>
      <c r="C121" s="64" t="s">
        <v>8</v>
      </c>
      <c r="D121" s="64" t="s">
        <v>9</v>
      </c>
      <c r="E121" s="63" t="s">
        <v>167</v>
      </c>
    </row>
    <row r="122" spans="2:16" hidden="1">
      <c r="B122" s="71" t="s">
        <v>88</v>
      </c>
      <c r="C122" s="71"/>
      <c r="D122" s="71"/>
      <c r="E122" s="71">
        <f>SUM(C122:D122)</f>
        <v>0</v>
      </c>
    </row>
    <row r="123" spans="2:16" hidden="1">
      <c r="B123" s="71">
        <v>1</v>
      </c>
      <c r="C123" s="71"/>
      <c r="D123" s="71"/>
      <c r="E123" s="71">
        <f t="shared" ref="E123:E136" si="10">SUM(C123:D123)</f>
        <v>0</v>
      </c>
    </row>
    <row r="124" spans="2:16" hidden="1">
      <c r="B124" s="71">
        <v>2</v>
      </c>
      <c r="C124" s="71"/>
      <c r="D124" s="71"/>
      <c r="E124" s="71">
        <f t="shared" si="10"/>
        <v>0</v>
      </c>
    </row>
    <row r="125" spans="2:16" hidden="1">
      <c r="B125" s="71">
        <v>3</v>
      </c>
      <c r="C125" s="71"/>
      <c r="D125" s="71"/>
      <c r="E125" s="71">
        <f t="shared" si="10"/>
        <v>0</v>
      </c>
    </row>
    <row r="126" spans="2:16" hidden="1">
      <c r="B126" s="71">
        <v>4</v>
      </c>
      <c r="C126" s="71"/>
      <c r="D126" s="71"/>
      <c r="E126" s="71">
        <f t="shared" si="10"/>
        <v>0</v>
      </c>
    </row>
    <row r="127" spans="2:16" hidden="1">
      <c r="B127" s="71">
        <v>5</v>
      </c>
      <c r="C127" s="71"/>
      <c r="D127" s="71"/>
      <c r="E127" s="71">
        <f t="shared" si="10"/>
        <v>0</v>
      </c>
    </row>
    <row r="128" spans="2:16" hidden="1">
      <c r="B128" s="71">
        <v>6</v>
      </c>
      <c r="C128" s="71"/>
      <c r="D128" s="71"/>
      <c r="E128" s="71">
        <f t="shared" si="10"/>
        <v>0</v>
      </c>
    </row>
    <row r="129" spans="2:14" hidden="1">
      <c r="B129" s="71">
        <v>7</v>
      </c>
      <c r="C129" s="71"/>
      <c r="D129" s="71"/>
      <c r="E129" s="71">
        <f t="shared" si="10"/>
        <v>0</v>
      </c>
    </row>
    <row r="130" spans="2:14" hidden="1">
      <c r="B130" s="71">
        <v>8</v>
      </c>
      <c r="C130" s="71"/>
      <c r="D130" s="71"/>
      <c r="E130" s="71">
        <f t="shared" si="10"/>
        <v>0</v>
      </c>
    </row>
    <row r="131" spans="2:14" hidden="1">
      <c r="B131" s="71">
        <v>9</v>
      </c>
      <c r="C131" s="71"/>
      <c r="D131" s="71"/>
      <c r="E131" s="71">
        <f t="shared" si="10"/>
        <v>0</v>
      </c>
    </row>
    <row r="132" spans="2:14">
      <c r="B132" s="71">
        <v>10</v>
      </c>
      <c r="C132" s="71"/>
      <c r="D132" s="71"/>
      <c r="E132" s="71">
        <f t="shared" si="10"/>
        <v>0</v>
      </c>
    </row>
    <row r="133" spans="2:14" hidden="1">
      <c r="B133" s="71">
        <v>11</v>
      </c>
      <c r="C133" s="71"/>
      <c r="D133" s="71"/>
      <c r="E133" s="71">
        <f t="shared" si="10"/>
        <v>0</v>
      </c>
    </row>
    <row r="134" spans="2:14" hidden="1">
      <c r="B134" s="71">
        <v>12</v>
      </c>
      <c r="C134" s="71"/>
      <c r="D134" s="71"/>
      <c r="E134" s="71">
        <f t="shared" si="10"/>
        <v>0</v>
      </c>
    </row>
    <row r="135" spans="2:14" hidden="1">
      <c r="B135" s="71" t="s">
        <v>94</v>
      </c>
      <c r="C135" s="71"/>
      <c r="D135" s="71"/>
      <c r="E135" s="71">
        <f t="shared" si="10"/>
        <v>0</v>
      </c>
    </row>
    <row r="136" spans="2:14" hidden="1">
      <c r="B136" s="71" t="s">
        <v>7</v>
      </c>
      <c r="C136" s="63">
        <f>C135+C134+C133+C132+C131+C130+C129+C128+C127+C126+C125+C124+C123+C122</f>
        <v>0</v>
      </c>
      <c r="D136" s="63">
        <f>D135+D134+D133+D132+D131+D130+D129+D128+D127+D126+D125+D124+D123+D122</f>
        <v>0</v>
      </c>
      <c r="E136" s="71">
        <f t="shared" si="10"/>
        <v>0</v>
      </c>
    </row>
    <row r="138" spans="2:14" s="2" customFormat="1">
      <c r="B138" s="8" t="s">
        <v>224</v>
      </c>
    </row>
    <row r="139" spans="2:14" s="6" customFormat="1" ht="108.5" customHeight="1">
      <c r="B139" s="158" t="s">
        <v>89</v>
      </c>
      <c r="C139" s="63" t="s">
        <v>36</v>
      </c>
      <c r="D139" s="63" t="s">
        <v>37</v>
      </c>
      <c r="E139" s="63" t="s">
        <v>38</v>
      </c>
      <c r="F139" s="63" t="s">
        <v>39</v>
      </c>
      <c r="G139" s="63" t="s">
        <v>40</v>
      </c>
      <c r="H139" s="63" t="s">
        <v>41</v>
      </c>
      <c r="I139" s="63" t="s">
        <v>42</v>
      </c>
      <c r="J139" s="63" t="s">
        <v>43</v>
      </c>
      <c r="K139" s="63" t="s">
        <v>44</v>
      </c>
      <c r="L139" s="63" t="s">
        <v>250</v>
      </c>
      <c r="M139" s="156" t="s">
        <v>167</v>
      </c>
      <c r="N139" s="7"/>
    </row>
    <row r="140" spans="2:14" s="6" customFormat="1" ht="19">
      <c r="B140" s="159"/>
      <c r="C140" s="23" t="s">
        <v>120</v>
      </c>
      <c r="D140" s="23" t="s">
        <v>121</v>
      </c>
      <c r="E140" s="23" t="s">
        <v>122</v>
      </c>
      <c r="F140" s="23" t="s">
        <v>123</v>
      </c>
      <c r="G140" s="23" t="s">
        <v>124</v>
      </c>
      <c r="H140" s="23" t="s">
        <v>125</v>
      </c>
      <c r="I140" s="23" t="s">
        <v>126</v>
      </c>
      <c r="J140" s="23" t="s">
        <v>127</v>
      </c>
      <c r="K140" s="23" t="s">
        <v>128</v>
      </c>
      <c r="L140" s="23" t="s">
        <v>129</v>
      </c>
      <c r="M140" s="157"/>
      <c r="N140" s="7"/>
    </row>
    <row r="141" spans="2:14" hidden="1">
      <c r="B141" s="71" t="s">
        <v>88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71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71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71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71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71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71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idden="1">
      <c r="B148" s="71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71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idden="1">
      <c r="B150" s="71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>
      <c r="B151" s="71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71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71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idden="1">
      <c r="B154" s="71" t="s">
        <v>94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71" t="s">
        <v>7</v>
      </c>
      <c r="C155" s="63">
        <f>C154+C153+C152+C151+C150+C149+C148+C147+C146+C145+C144+C143+C142+C141</f>
        <v>0</v>
      </c>
      <c r="D155" s="63">
        <f t="shared" ref="D155:L155" si="12">D154+D153+D152+D151+D150+D149+D148+D147+D146+D145+D144+D143+D142+D141</f>
        <v>0</v>
      </c>
      <c r="E155" s="63">
        <f t="shared" si="12"/>
        <v>0</v>
      </c>
      <c r="F155" s="63">
        <f t="shared" si="12"/>
        <v>0</v>
      </c>
      <c r="G155" s="63">
        <f t="shared" si="12"/>
        <v>0</v>
      </c>
      <c r="H155" s="63">
        <f t="shared" si="12"/>
        <v>0</v>
      </c>
      <c r="I155" s="63">
        <f t="shared" si="12"/>
        <v>0</v>
      </c>
      <c r="J155" s="63">
        <f t="shared" si="12"/>
        <v>0</v>
      </c>
      <c r="K155" s="63">
        <f t="shared" si="12"/>
        <v>0</v>
      </c>
      <c r="L155" s="63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225</v>
      </c>
      <c r="C157" s="10"/>
      <c r="D157" s="10"/>
      <c r="E157" s="10"/>
    </row>
    <row r="158" spans="2:15" ht="57" customHeight="1">
      <c r="B158" s="158" t="s">
        <v>89</v>
      </c>
      <c r="C158" s="63" t="s">
        <v>45</v>
      </c>
      <c r="D158" s="63" t="s">
        <v>46</v>
      </c>
      <c r="E158" s="63" t="s">
        <v>47</v>
      </c>
      <c r="F158" s="63" t="s">
        <v>50</v>
      </c>
      <c r="G158" s="63" t="s">
        <v>26</v>
      </c>
      <c r="H158" s="63" t="s">
        <v>51</v>
      </c>
      <c r="I158" s="63" t="s">
        <v>52</v>
      </c>
      <c r="J158" s="63" t="s">
        <v>53</v>
      </c>
      <c r="K158" s="63" t="s">
        <v>54</v>
      </c>
      <c r="L158" s="63" t="s">
        <v>251</v>
      </c>
      <c r="M158" s="63" t="s">
        <v>252</v>
      </c>
      <c r="N158" s="63" t="s">
        <v>229</v>
      </c>
      <c r="O158" s="156" t="s">
        <v>167</v>
      </c>
    </row>
    <row r="159" spans="2:15" ht="16" customHeight="1">
      <c r="B159" s="159"/>
      <c r="C159" s="23" t="s">
        <v>130</v>
      </c>
      <c r="D159" s="23" t="s">
        <v>131</v>
      </c>
      <c r="E159" s="23" t="s">
        <v>132</v>
      </c>
      <c r="F159" s="23" t="s">
        <v>133</v>
      </c>
      <c r="G159" s="23" t="s">
        <v>134</v>
      </c>
      <c r="H159" s="23" t="s">
        <v>135</v>
      </c>
      <c r="I159" s="23" t="s">
        <v>136</v>
      </c>
      <c r="J159" s="23" t="s">
        <v>137</v>
      </c>
      <c r="K159" s="23" t="s">
        <v>138</v>
      </c>
      <c r="L159" s="23" t="s">
        <v>139</v>
      </c>
      <c r="M159" s="23" t="s">
        <v>227</v>
      </c>
      <c r="N159" s="23" t="s">
        <v>253</v>
      </c>
      <c r="O159" s="157"/>
    </row>
    <row r="160" spans="2:15" hidden="1">
      <c r="B160" s="71" t="s">
        <v>88</v>
      </c>
      <c r="C160" s="63"/>
      <c r="D160" s="63"/>
      <c r="E160" s="63"/>
      <c r="F160" s="71"/>
      <c r="G160" s="71"/>
      <c r="H160" s="71"/>
      <c r="I160" s="71"/>
      <c r="J160" s="71"/>
      <c r="K160" s="71"/>
      <c r="L160" s="71"/>
      <c r="M160" s="71"/>
      <c r="N160" s="71"/>
      <c r="O160" s="71">
        <f>SUM(C160:N160)</f>
        <v>0</v>
      </c>
    </row>
    <row r="161" spans="2:15" hidden="1">
      <c r="B161" s="71">
        <v>1</v>
      </c>
      <c r="C161" s="63"/>
      <c r="D161" s="63"/>
      <c r="E161" s="63"/>
      <c r="F161" s="71"/>
      <c r="G161" s="71"/>
      <c r="H161" s="71"/>
      <c r="I161" s="71"/>
      <c r="J161" s="71"/>
      <c r="K161" s="71"/>
      <c r="L161" s="71"/>
      <c r="M161" s="71"/>
      <c r="N161" s="71"/>
      <c r="O161" s="71">
        <f t="shared" ref="O161:O174" si="13">SUM(C161:N161)</f>
        <v>0</v>
      </c>
    </row>
    <row r="162" spans="2:15" hidden="1">
      <c r="B162" s="71">
        <v>2</v>
      </c>
      <c r="C162" s="63"/>
      <c r="D162" s="63"/>
      <c r="E162" s="63"/>
      <c r="F162" s="71"/>
      <c r="G162" s="71"/>
      <c r="H162" s="71"/>
      <c r="I162" s="71"/>
      <c r="J162" s="71"/>
      <c r="K162" s="71"/>
      <c r="L162" s="71"/>
      <c r="M162" s="71"/>
      <c r="N162" s="71"/>
      <c r="O162" s="71">
        <f t="shared" si="13"/>
        <v>0</v>
      </c>
    </row>
    <row r="163" spans="2:15" hidden="1">
      <c r="B163" s="71">
        <v>3</v>
      </c>
      <c r="C163" s="63"/>
      <c r="D163" s="63"/>
      <c r="E163" s="63"/>
      <c r="F163" s="71"/>
      <c r="G163" s="71"/>
      <c r="H163" s="71"/>
      <c r="I163" s="71"/>
      <c r="J163" s="71"/>
      <c r="K163" s="71"/>
      <c r="L163" s="71"/>
      <c r="M163" s="71"/>
      <c r="N163" s="71"/>
      <c r="O163" s="71">
        <f t="shared" si="13"/>
        <v>0</v>
      </c>
    </row>
    <row r="164" spans="2:15" hidden="1">
      <c r="B164" s="71">
        <v>4</v>
      </c>
      <c r="C164" s="63"/>
      <c r="D164" s="63"/>
      <c r="E164" s="63"/>
      <c r="F164" s="71"/>
      <c r="G164" s="71"/>
      <c r="H164" s="71"/>
      <c r="I164" s="71"/>
      <c r="J164" s="71"/>
      <c r="K164" s="71"/>
      <c r="L164" s="71"/>
      <c r="M164" s="71"/>
      <c r="N164" s="71"/>
      <c r="O164" s="71">
        <f t="shared" si="13"/>
        <v>0</v>
      </c>
    </row>
    <row r="165" spans="2:15" hidden="1">
      <c r="B165" s="71">
        <v>5</v>
      </c>
      <c r="C165" s="63"/>
      <c r="D165" s="63"/>
      <c r="E165" s="63"/>
      <c r="F165" s="71"/>
      <c r="G165" s="71"/>
      <c r="H165" s="71"/>
      <c r="I165" s="71"/>
      <c r="J165" s="71"/>
      <c r="K165" s="71"/>
      <c r="L165" s="71"/>
      <c r="M165" s="71"/>
      <c r="N165" s="71"/>
      <c r="O165" s="71">
        <f t="shared" si="13"/>
        <v>0</v>
      </c>
    </row>
    <row r="166" spans="2:15" hidden="1">
      <c r="B166" s="71">
        <v>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>
        <f t="shared" si="13"/>
        <v>0</v>
      </c>
    </row>
    <row r="167" spans="2:15" hidden="1">
      <c r="B167" s="71">
        <v>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>
        <f t="shared" si="13"/>
        <v>0</v>
      </c>
    </row>
    <row r="168" spans="2:15" hidden="1">
      <c r="B168" s="71">
        <v>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>
        <f t="shared" si="13"/>
        <v>0</v>
      </c>
    </row>
    <row r="169" spans="2:15" hidden="1">
      <c r="B169" s="71">
        <v>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>
        <f t="shared" si="13"/>
        <v>0</v>
      </c>
    </row>
    <row r="170" spans="2:15">
      <c r="B170" s="71">
        <v>10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>
        <f t="shared" si="13"/>
        <v>0</v>
      </c>
    </row>
    <row r="171" spans="2:15" hidden="1">
      <c r="B171" s="71">
        <v>11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>
        <f t="shared" si="13"/>
        <v>0</v>
      </c>
    </row>
    <row r="172" spans="2:15" hidden="1">
      <c r="B172" s="71">
        <v>12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>
        <f t="shared" si="13"/>
        <v>0</v>
      </c>
    </row>
    <row r="173" spans="2:15" hidden="1">
      <c r="B173" s="71" t="s">
        <v>94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>
        <f t="shared" si="13"/>
        <v>0</v>
      </c>
    </row>
    <row r="174" spans="2:15" hidden="1">
      <c r="B174" s="71" t="s">
        <v>7</v>
      </c>
      <c r="C174" s="63">
        <f>SUM(C160:C173)</f>
        <v>0</v>
      </c>
      <c r="D174" s="63">
        <f t="shared" ref="D174:N174" si="14">SUM(D160:D173)</f>
        <v>0</v>
      </c>
      <c r="E174" s="63">
        <f t="shared" si="14"/>
        <v>0</v>
      </c>
      <c r="F174" s="63">
        <f t="shared" si="14"/>
        <v>0</v>
      </c>
      <c r="G174" s="63">
        <f t="shared" si="14"/>
        <v>0</v>
      </c>
      <c r="H174" s="63">
        <f t="shared" si="14"/>
        <v>0</v>
      </c>
      <c r="I174" s="63">
        <f t="shared" si="14"/>
        <v>0</v>
      </c>
      <c r="J174" s="63">
        <f t="shared" si="14"/>
        <v>0</v>
      </c>
      <c r="K174" s="63">
        <f t="shared" si="14"/>
        <v>0</v>
      </c>
      <c r="L174" s="63">
        <f t="shared" si="14"/>
        <v>0</v>
      </c>
      <c r="M174" s="63">
        <f t="shared" si="14"/>
        <v>0</v>
      </c>
      <c r="N174" s="63">
        <f t="shared" si="14"/>
        <v>0</v>
      </c>
      <c r="O174" s="71">
        <f t="shared" si="13"/>
        <v>0</v>
      </c>
    </row>
    <row r="176" spans="2:15" s="2" customFormat="1" ht="14.5" customHeight="1">
      <c r="B176" s="33" t="s">
        <v>226</v>
      </c>
      <c r="C176" s="8"/>
      <c r="D176" s="8"/>
      <c r="E176" s="8"/>
      <c r="F176" s="8"/>
      <c r="G176" s="8"/>
      <c r="H176" s="8"/>
    </row>
    <row r="177" spans="2:36" ht="240.5" customHeight="1">
      <c r="B177" s="158" t="s">
        <v>89</v>
      </c>
      <c r="C177" s="63" t="s">
        <v>57</v>
      </c>
      <c r="D177" s="63" t="s">
        <v>254</v>
      </c>
      <c r="E177" s="63" t="s">
        <v>58</v>
      </c>
      <c r="F177" s="63" t="s">
        <v>59</v>
      </c>
      <c r="G177" s="63" t="s">
        <v>61</v>
      </c>
      <c r="H177" s="63" t="s">
        <v>62</v>
      </c>
      <c r="I177" s="63" t="s">
        <v>66</v>
      </c>
      <c r="J177" s="63" t="s">
        <v>67</v>
      </c>
      <c r="K177" s="63" t="s">
        <v>68</v>
      </c>
      <c r="L177" s="63" t="s">
        <v>69</v>
      </c>
      <c r="M177" s="63" t="s">
        <v>70</v>
      </c>
      <c r="N177" s="63" t="s">
        <v>71</v>
      </c>
      <c r="O177" s="63" t="s">
        <v>72</v>
      </c>
      <c r="P177" s="63" t="s">
        <v>73</v>
      </c>
      <c r="Q177" s="63" t="s">
        <v>74</v>
      </c>
      <c r="R177" s="63" t="s">
        <v>255</v>
      </c>
      <c r="S177" s="63" t="s">
        <v>256</v>
      </c>
      <c r="T177" s="63" t="s">
        <v>257</v>
      </c>
      <c r="U177" s="63" t="s">
        <v>75</v>
      </c>
      <c r="V177" s="63" t="s">
        <v>76</v>
      </c>
      <c r="W177" s="63" t="s">
        <v>77</v>
      </c>
      <c r="X177" s="63" t="s">
        <v>258</v>
      </c>
      <c r="Y177" s="63" t="s">
        <v>78</v>
      </c>
      <c r="Z177" s="63" t="s">
        <v>80</v>
      </c>
      <c r="AA177" s="63" t="s">
        <v>83</v>
      </c>
      <c r="AB177" s="63" t="s">
        <v>84</v>
      </c>
      <c r="AC177" s="63" t="s">
        <v>79</v>
      </c>
      <c r="AD177" s="63" t="s">
        <v>81</v>
      </c>
      <c r="AE177" s="63" t="s">
        <v>259</v>
      </c>
      <c r="AF177" s="63" t="s">
        <v>82</v>
      </c>
      <c r="AG177" s="63" t="s">
        <v>85</v>
      </c>
      <c r="AH177" s="63" t="s">
        <v>260</v>
      </c>
      <c r="AI177" s="63" t="s">
        <v>261</v>
      </c>
      <c r="AJ177" s="156" t="s">
        <v>167</v>
      </c>
    </row>
    <row r="178" spans="2:36" ht="16.5" customHeight="1">
      <c r="B178" s="159"/>
      <c r="C178" s="23" t="s">
        <v>262</v>
      </c>
      <c r="D178" s="23" t="s">
        <v>263</v>
      </c>
      <c r="E178" s="23" t="s">
        <v>264</v>
      </c>
      <c r="F178" s="23" t="s">
        <v>265</v>
      </c>
      <c r="G178" s="23" t="s">
        <v>266</v>
      </c>
      <c r="H178" s="23" t="s">
        <v>267</v>
      </c>
      <c r="I178" s="23" t="s">
        <v>268</v>
      </c>
      <c r="J178" s="23" t="s">
        <v>269</v>
      </c>
      <c r="K178" s="23" t="s">
        <v>270</v>
      </c>
      <c r="L178" s="23" t="s">
        <v>271</v>
      </c>
      <c r="M178" s="23" t="s">
        <v>272</v>
      </c>
      <c r="N178" s="23" t="s">
        <v>273</v>
      </c>
      <c r="O178" s="23" t="s">
        <v>274</v>
      </c>
      <c r="P178" s="23" t="s">
        <v>275</v>
      </c>
      <c r="Q178" s="23" t="s">
        <v>276</v>
      </c>
      <c r="R178" s="23" t="s">
        <v>277</v>
      </c>
      <c r="S178" s="23" t="s">
        <v>278</v>
      </c>
      <c r="T178" s="23" t="s">
        <v>279</v>
      </c>
      <c r="U178" s="23" t="s">
        <v>280</v>
      </c>
      <c r="V178" s="23" t="s">
        <v>281</v>
      </c>
      <c r="W178" s="23" t="s">
        <v>282</v>
      </c>
      <c r="X178" s="23" t="s">
        <v>283</v>
      </c>
      <c r="Y178" s="23" t="s">
        <v>284</v>
      </c>
      <c r="Z178" s="23" t="s">
        <v>285</v>
      </c>
      <c r="AA178" s="23" t="s">
        <v>286</v>
      </c>
      <c r="AB178" s="23" t="s">
        <v>287</v>
      </c>
      <c r="AC178" s="23" t="s">
        <v>288</v>
      </c>
      <c r="AD178" s="23" t="s">
        <v>289</v>
      </c>
      <c r="AE178" s="23" t="s">
        <v>290</v>
      </c>
      <c r="AF178" s="23" t="s">
        <v>291</v>
      </c>
      <c r="AG178" s="23" t="s">
        <v>292</v>
      </c>
      <c r="AH178" s="23" t="s">
        <v>293</v>
      </c>
      <c r="AI178" s="23" t="s">
        <v>294</v>
      </c>
      <c r="AJ178" s="157"/>
    </row>
    <row r="179" spans="2:36" hidden="1">
      <c r="B179" s="71" t="s">
        <v>88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idden="1">
      <c r="B180" s="71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idden="1">
      <c r="B181" s="71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71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71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71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71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idden="1">
      <c r="B186" s="71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71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idden="1">
      <c r="B188" s="71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>
      <c r="B189" s="71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71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71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71" t="s">
        <v>94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71" t="s">
        <v>7</v>
      </c>
      <c r="C193" s="63">
        <f>C192+C191+C190+C189+C188+C187+C186+C185+C184+C183+C182+C181+C180+C179</f>
        <v>0</v>
      </c>
      <c r="D193" s="63">
        <f t="shared" ref="D193:AI193" si="16">D192+D191+D190+D189+D188+D187+D186+D185+D184+D183+D182+D181+D180+D179</f>
        <v>0</v>
      </c>
      <c r="E193" s="63">
        <f t="shared" si="16"/>
        <v>0</v>
      </c>
      <c r="F193" s="63">
        <f t="shared" si="16"/>
        <v>0</v>
      </c>
      <c r="G193" s="63">
        <f t="shared" si="16"/>
        <v>0</v>
      </c>
      <c r="H193" s="63">
        <f t="shared" si="16"/>
        <v>0</v>
      </c>
      <c r="I193" s="63">
        <f t="shared" si="16"/>
        <v>0</v>
      </c>
      <c r="J193" s="63">
        <f t="shared" si="16"/>
        <v>0</v>
      </c>
      <c r="K193" s="63">
        <f t="shared" si="16"/>
        <v>0</v>
      </c>
      <c r="L193" s="63">
        <f t="shared" si="16"/>
        <v>0</v>
      </c>
      <c r="M193" s="63">
        <f t="shared" si="16"/>
        <v>0</v>
      </c>
      <c r="N193" s="63">
        <f t="shared" si="16"/>
        <v>0</v>
      </c>
      <c r="O193" s="63">
        <f t="shared" si="16"/>
        <v>0</v>
      </c>
      <c r="P193" s="63">
        <f t="shared" si="16"/>
        <v>0</v>
      </c>
      <c r="Q193" s="63">
        <f t="shared" si="16"/>
        <v>0</v>
      </c>
      <c r="R193" s="63">
        <f t="shared" si="16"/>
        <v>0</v>
      </c>
      <c r="S193" s="63">
        <f t="shared" si="16"/>
        <v>0</v>
      </c>
      <c r="T193" s="63">
        <f t="shared" si="16"/>
        <v>0</v>
      </c>
      <c r="U193" s="63">
        <f t="shared" si="16"/>
        <v>0</v>
      </c>
      <c r="V193" s="63">
        <f t="shared" si="16"/>
        <v>0</v>
      </c>
      <c r="W193" s="63">
        <f t="shared" si="16"/>
        <v>0</v>
      </c>
      <c r="X193" s="63">
        <f t="shared" si="16"/>
        <v>0</v>
      </c>
      <c r="Y193" s="63">
        <f t="shared" si="16"/>
        <v>0</v>
      </c>
      <c r="Z193" s="63">
        <f t="shared" si="16"/>
        <v>0</v>
      </c>
      <c r="AA193" s="63">
        <f t="shared" si="16"/>
        <v>0</v>
      </c>
      <c r="AB193" s="63">
        <f t="shared" si="16"/>
        <v>0</v>
      </c>
      <c r="AC193" s="63">
        <f t="shared" si="16"/>
        <v>0</v>
      </c>
      <c r="AD193" s="63">
        <f t="shared" si="16"/>
        <v>0</v>
      </c>
      <c r="AE193" s="63">
        <f t="shared" si="16"/>
        <v>0</v>
      </c>
      <c r="AF193" s="63">
        <f t="shared" si="16"/>
        <v>0</v>
      </c>
      <c r="AG193" s="63">
        <f t="shared" si="16"/>
        <v>0</v>
      </c>
      <c r="AH193" s="63">
        <f t="shared" si="16"/>
        <v>0</v>
      </c>
      <c r="AI193" s="63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64" t="s">
        <v>89</v>
      </c>
      <c r="C197" s="64" t="s">
        <v>8</v>
      </c>
      <c r="D197" s="64" t="s">
        <v>9</v>
      </c>
      <c r="E197" s="63" t="s">
        <v>167</v>
      </c>
    </row>
    <row r="198" spans="2:36" hidden="1">
      <c r="B198" s="71" t="s">
        <v>88</v>
      </c>
      <c r="C198" s="14"/>
      <c r="D198" s="14"/>
      <c r="E198" s="18">
        <f>SUM(C198:D198)</f>
        <v>0</v>
      </c>
    </row>
    <row r="199" spans="2:36" hidden="1">
      <c r="B199" s="71">
        <v>1</v>
      </c>
      <c r="C199" s="14"/>
      <c r="D199" s="14"/>
      <c r="E199" s="18">
        <f t="shared" ref="E199:E212" si="17">SUM(C199:D199)</f>
        <v>0</v>
      </c>
    </row>
    <row r="200" spans="2:36" hidden="1">
      <c r="B200" s="71">
        <v>2</v>
      </c>
      <c r="C200" s="14"/>
      <c r="D200" s="14"/>
      <c r="E200" s="18">
        <f t="shared" si="17"/>
        <v>0</v>
      </c>
    </row>
    <row r="201" spans="2:36" hidden="1">
      <c r="B201" s="71">
        <v>3</v>
      </c>
      <c r="C201" s="14"/>
      <c r="D201" s="14"/>
      <c r="E201" s="18">
        <f t="shared" si="17"/>
        <v>0</v>
      </c>
    </row>
    <row r="202" spans="2:36" hidden="1">
      <c r="B202" s="71">
        <v>4</v>
      </c>
      <c r="C202" s="14"/>
      <c r="D202" s="14"/>
      <c r="E202" s="18">
        <f t="shared" si="17"/>
        <v>0</v>
      </c>
    </row>
    <row r="203" spans="2:36" hidden="1">
      <c r="B203" s="71">
        <v>5</v>
      </c>
      <c r="C203" s="14"/>
      <c r="D203" s="14"/>
      <c r="E203" s="18">
        <f t="shared" si="17"/>
        <v>0</v>
      </c>
    </row>
    <row r="204" spans="2:36" hidden="1">
      <c r="B204" s="71">
        <v>6</v>
      </c>
      <c r="C204" s="14"/>
      <c r="D204" s="14"/>
      <c r="E204" s="18">
        <f t="shared" si="17"/>
        <v>0</v>
      </c>
    </row>
    <row r="205" spans="2:36" hidden="1">
      <c r="B205" s="71">
        <v>7</v>
      </c>
      <c r="C205" s="14"/>
      <c r="D205" s="14"/>
      <c r="E205" s="18">
        <f t="shared" si="17"/>
        <v>0</v>
      </c>
    </row>
    <row r="206" spans="2:36" hidden="1">
      <c r="B206" s="71">
        <v>8</v>
      </c>
      <c r="C206" s="14"/>
      <c r="D206" s="14"/>
      <c r="E206" s="18">
        <f t="shared" si="17"/>
        <v>0</v>
      </c>
    </row>
    <row r="207" spans="2:36" hidden="1">
      <c r="B207" s="71">
        <v>9</v>
      </c>
      <c r="C207" s="14"/>
      <c r="D207" s="14"/>
      <c r="E207" s="18">
        <f t="shared" si="17"/>
        <v>0</v>
      </c>
    </row>
    <row r="208" spans="2:36">
      <c r="B208" s="71">
        <v>10</v>
      </c>
      <c r="C208" s="14"/>
      <c r="D208" s="14"/>
      <c r="E208" s="18">
        <f t="shared" si="17"/>
        <v>0</v>
      </c>
    </row>
    <row r="209" spans="2:10" hidden="1">
      <c r="B209" s="71">
        <v>11</v>
      </c>
      <c r="C209" s="14"/>
      <c r="D209" s="14"/>
      <c r="E209" s="18">
        <f t="shared" si="17"/>
        <v>0</v>
      </c>
    </row>
    <row r="210" spans="2:10" hidden="1">
      <c r="B210" s="71">
        <v>12</v>
      </c>
      <c r="C210" s="14"/>
      <c r="D210" s="14"/>
      <c r="E210" s="18">
        <f t="shared" si="17"/>
        <v>0</v>
      </c>
    </row>
    <row r="211" spans="2:10" hidden="1">
      <c r="B211" s="71" t="s">
        <v>94</v>
      </c>
      <c r="C211" s="14"/>
      <c r="D211" s="14"/>
      <c r="E211" s="18">
        <f t="shared" si="17"/>
        <v>0</v>
      </c>
    </row>
    <row r="212" spans="2:10" hidden="1">
      <c r="B212" s="71" t="s">
        <v>7</v>
      </c>
      <c r="C212" s="63">
        <f>C211+C210+C209+C208+C207+C206+C205+C204+C203+C202+C201+C200+C199+C198</f>
        <v>0</v>
      </c>
      <c r="D212" s="63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228</v>
      </c>
    </row>
    <row r="215" spans="2:10" ht="85">
      <c r="B215" s="158" t="s">
        <v>89</v>
      </c>
      <c r="C215" s="17" t="s">
        <v>55</v>
      </c>
      <c r="D215" s="17" t="s">
        <v>56</v>
      </c>
      <c r="E215" s="63" t="s">
        <v>60</v>
      </c>
      <c r="F215" s="63" t="s">
        <v>64</v>
      </c>
      <c r="G215" s="63" t="s">
        <v>63</v>
      </c>
      <c r="H215" s="63" t="s">
        <v>65</v>
      </c>
      <c r="I215" s="63" t="s">
        <v>87</v>
      </c>
      <c r="J215" s="156" t="s">
        <v>167</v>
      </c>
    </row>
    <row r="216" spans="2:10" ht="19">
      <c r="B216" s="159"/>
      <c r="C216" s="23" t="s">
        <v>140</v>
      </c>
      <c r="D216" s="23" t="s">
        <v>141</v>
      </c>
      <c r="E216" s="23" t="s">
        <v>142</v>
      </c>
      <c r="F216" s="23" t="s">
        <v>143</v>
      </c>
      <c r="G216" s="23" t="s">
        <v>144</v>
      </c>
      <c r="H216" s="23" t="s">
        <v>145</v>
      </c>
      <c r="I216" s="23" t="s">
        <v>146</v>
      </c>
      <c r="J216" s="157"/>
    </row>
    <row r="217" spans="2:10" hidden="1">
      <c r="B217" s="71" t="s">
        <v>88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idden="1">
      <c r="B218" s="71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idden="1">
      <c r="B219" s="71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71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71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71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71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idden="1">
      <c r="B224" s="71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71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idden="1">
      <c r="B226" s="71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>
      <c r="B227" s="71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71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71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71" t="s">
        <v>94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71" t="s">
        <v>7</v>
      </c>
      <c r="C231" s="63">
        <f>C230+C229+C228+C227+C226+C225+C224+C223+C222+C221+C220+C219+C218+C217</f>
        <v>0</v>
      </c>
      <c r="D231" s="63">
        <f t="shared" ref="D231:I231" si="19">D230+D229+D228+D227+D226+D225+D224+D223+D222+D221+D220+D219+D218+D217</f>
        <v>0</v>
      </c>
      <c r="E231" s="63">
        <f t="shared" si="19"/>
        <v>0</v>
      </c>
      <c r="F231" s="63">
        <f t="shared" si="19"/>
        <v>0</v>
      </c>
      <c r="G231" s="63">
        <f t="shared" si="19"/>
        <v>0</v>
      </c>
      <c r="H231" s="63">
        <f t="shared" si="19"/>
        <v>0</v>
      </c>
      <c r="I231" s="63">
        <f t="shared" si="19"/>
        <v>0</v>
      </c>
      <c r="J231" s="18">
        <f t="shared" si="18"/>
        <v>0</v>
      </c>
    </row>
    <row r="233" spans="2:10">
      <c r="B233" s="140" t="s">
        <v>175</v>
      </c>
      <c r="C233" s="140"/>
      <c r="D233" s="32" t="s">
        <v>176</v>
      </c>
    </row>
    <row r="234" spans="2:10">
      <c r="B234" s="21" t="str">
        <f>IF(D233="","",IF(D233="English",'File Directory'!B53,IF(D233="Filipino",'File Directory'!B78,'File Directory'!B103)))</f>
        <v xml:space="preserve">Instruction: </v>
      </c>
      <c r="D234" s="13"/>
    </row>
    <row r="235" spans="2:10">
      <c r="B235" s="13"/>
      <c r="C235" s="22" t="str">
        <f>IF($D$233="","",IF($D$233="English",'File Directory'!C54,IF($D$233="Filipino",'File Directory'!C79,'File Directory'!C104)))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Directory'!C55,IF($D$233="Filipino",'File Directory'!C80,'File Directory'!C105)))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Directory'!C56,IF($D$233="Filipino",'File Directory'!C81,'File Directory'!C106)))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Directory'!C58,IF($D$233="Filipino",'File Directory'!C83,'File Directory'!C108)))</f>
        <v>*For Prospective Adviser</v>
      </c>
    </row>
    <row r="240" spans="2:10">
      <c r="C240" s="22" t="str">
        <f>IF($D$233="","",IF($D$233="English",'File Directory'!C59,IF($D$233="Filipino",'File Directory'!C84,'File Directory'!C109)))</f>
        <v>1. Review all MLESF for Accuracy/completeness</v>
      </c>
    </row>
    <row r="241" spans="3:3">
      <c r="C241" s="22" t="str">
        <f>IF($D$233="","",IF($D$233="English",'File Directory'!C60,IF($D$233="Filipino",'File Directory'!C85,'File Directory'!C110)))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Directory'!C61,IF($D$233="Filipino",'File Directory'!C86,'File Directory'!C111)))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Directory'!C63,IF($D$233="Filipino",'File Directory'!C88,'File Directory'!C113)))</f>
        <v>For Grade Level Enrollment Chair (if any)</v>
      </c>
    </row>
    <row r="245" spans="3:3">
      <c r="C245" s="22" t="str">
        <f>IF($D$233="","",IF($D$233="English",'File Directory'!C64,IF($D$233="Filipino",'File Directory'!C89,'File Directory'!C114)))</f>
        <v>1. Review all Summary Matrix submitted by advisers, check for accuracy/completeness</v>
      </c>
    </row>
    <row r="246" spans="3:3">
      <c r="C246" s="22" t="str">
        <f>IF($D$233="","",IF($D$233="English",'File Directory'!C65,IF($D$233="Filipino",'File Directory'!C90,'File Directory'!C115)))</f>
        <v xml:space="preserve">2. Prepare a Summary Matrix with totality for all items/questions of all sections </v>
      </c>
    </row>
    <row r="247" spans="3:3">
      <c r="C247" s="22" t="str">
        <f>IF($D$233="","",IF($D$233="English",'File Directory'!C66,IF($D$233="Filipino",'File Directory'!C91,'File Directory'!C116)))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Directory'!C68,IF($D$233="Filipino",'File Directory'!C93,'File Directory'!C118)))</f>
        <v>For School Enrollment Focal Person (SEFP)</v>
      </c>
    </row>
    <row r="250" spans="3:3">
      <c r="C250" s="22" t="str">
        <f>IF($D$233="","",IF($D$233="English",'File Directory'!C69,IF($D$233="Filipino",'File Directory'!C94,'File Directory'!C119)))</f>
        <v>1. Review all Grade Level Summary Matrix submitted by GLEC, check for accuracy/completeness</v>
      </c>
    </row>
    <row r="251" spans="3:3">
      <c r="C251" s="22" t="str">
        <f>IF($D$233="","",IF($D$233="English",'File Directory'!C70,IF($D$233="Filipino",'File Directory'!C95,'File Directory'!C120)))</f>
        <v>2. Prepare a Summary Matrix with totality for all items/questions of all Grade Levels</v>
      </c>
    </row>
    <row r="252" spans="3:3">
      <c r="C252" s="22" t="str">
        <f>IF($D$233="","",IF($D$233="English",'File Directory'!C71,IF($D$233="Filipino",'File Directory'!C96,'File Directory'!C121)))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Directory'!C73,IF($D$233="Filipino",'File Directory'!C98,'File Directory'!C123)))</f>
        <v>For LIS System Administrator</v>
      </c>
    </row>
    <row r="255" spans="3:3">
      <c r="C255" s="22" t="str">
        <f>IF($D$233="","",IF($D$233="English",'File Directory'!C74,IF($D$233="Filipino",'File Directory'!C99,'File Directory'!C124)))</f>
        <v>1. Review the School Level Summary Matrix  validate the correctness of enrollment count vis-a-vis the number of respondents</v>
      </c>
    </row>
    <row r="256" spans="3:3">
      <c r="C256" s="22" t="str">
        <f>IF($D$233="","",IF($D$233="English",'File Directory'!C75,IF($D$233="Filipino",'File Directory'!C100,'File Directory'!C125)))</f>
        <v>2. Login to LIS and click the QC Folder available in the Dashboard</v>
      </c>
    </row>
    <row r="257" spans="3:3">
      <c r="C257" s="22" t="str">
        <f>IF($D$233="","",IF($D$233="English",'File Directory'!C76,IF($D$233="Filipino",'File Directory'!C101,'File Directory'!C126)))</f>
        <v>3. Input total count for each table as appeared in the Summary Matrix.  May use the assigned code as appopriate for easy reference.</v>
      </c>
    </row>
  </sheetData>
  <mergeCells count="20">
    <mergeCell ref="D3:F3"/>
    <mergeCell ref="B4:C4"/>
    <mergeCell ref="G4:H4"/>
    <mergeCell ref="B5:C5"/>
    <mergeCell ref="E5:I5"/>
    <mergeCell ref="B27:B28"/>
    <mergeCell ref="J27:J28"/>
    <mergeCell ref="B82:B83"/>
    <mergeCell ref="S82:S83"/>
    <mergeCell ref="B101:B102"/>
    <mergeCell ref="P101:P102"/>
    <mergeCell ref="AJ177:AJ178"/>
    <mergeCell ref="B215:B216"/>
    <mergeCell ref="J215:J216"/>
    <mergeCell ref="B233:C233"/>
    <mergeCell ref="B139:B140"/>
    <mergeCell ref="M139:M140"/>
    <mergeCell ref="B158:B159"/>
    <mergeCell ref="B177:B178"/>
    <mergeCell ref="O158:O159"/>
  </mergeCells>
  <dataValidations count="1">
    <dataValidation type="list" allowBlank="1" showInputMessage="1" showErrorMessage="1" sqref="D233" xr:uid="{406307BC-64AB-734B-BD06-C63E7C53291B}">
      <formula1>"English,Filipino,Cebuano"</formula1>
    </dataValidation>
  </dataValidations>
  <hyperlinks>
    <hyperlink ref="K1" location="'File Directory'!A1" tooltip="Go Back to File Directory" display="Return to File Directory" xr:uid="{A82350FC-4452-1241-941A-93AC27957694}"/>
    <hyperlink ref="J1" location="'Summary Matrix MLESF (SEFP)'!A1" tooltip="View Summary Matrix MLESF (SEFP)" display="Return to Summary Matrix MLESF (SEFP)" xr:uid="{7EF3F767-8BC2-954D-A334-D8A6F1A7095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69504-505B-1A42-A257-E3172DFAF5BC}">
  <sheetPr>
    <tabColor theme="7" tint="-0.499984740745262"/>
  </sheetPr>
  <dimension ref="B1:AJ257"/>
  <sheetViews>
    <sheetView topLeftCell="A120" workbookViewId="0">
      <selection activeCell="I158" sqref="I158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8.8320312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1.5" style="3" customWidth="1"/>
    <col min="15" max="15" width="21.83203125" style="3" customWidth="1"/>
    <col min="16" max="16" width="24.5" style="3" customWidth="1"/>
    <col min="17" max="17" width="20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8.6640625" style="3"/>
    <col min="34" max="34" width="15.83203125" style="3" customWidth="1"/>
    <col min="35" max="35" width="16.5" style="3" customWidth="1"/>
    <col min="36" max="36" width="16.33203125" style="3" customWidth="1"/>
    <col min="37" max="16384" width="8.6640625" style="3"/>
  </cols>
  <sheetData>
    <row r="1" spans="2:14" ht="37" thickBot="1">
      <c r="B1" s="15" t="s">
        <v>180</v>
      </c>
      <c r="J1" s="66" t="s">
        <v>232</v>
      </c>
      <c r="K1" s="67" t="s">
        <v>233</v>
      </c>
    </row>
    <row r="2" spans="2:14" ht="18">
      <c r="B2" s="24" t="s">
        <v>168</v>
      </c>
    </row>
    <row r="3" spans="2:14">
      <c r="B3" s="14" t="s">
        <v>90</v>
      </c>
      <c r="C3" s="16"/>
      <c r="D3" s="164"/>
      <c r="E3" s="165"/>
      <c r="F3" s="166"/>
      <c r="G3" s="14" t="s">
        <v>91</v>
      </c>
      <c r="H3" s="14"/>
      <c r="I3" s="14" t="s">
        <v>177</v>
      </c>
      <c r="J3" s="14"/>
      <c r="K3" s="14" t="s">
        <v>92</v>
      </c>
      <c r="L3" s="14"/>
      <c r="M3" s="14" t="s">
        <v>93</v>
      </c>
      <c r="N3" s="14"/>
    </row>
    <row r="4" spans="2:14" ht="17" thickBot="1">
      <c r="B4" s="167" t="s">
        <v>166</v>
      </c>
      <c r="C4" s="168"/>
      <c r="D4" s="61"/>
      <c r="E4" s="26" t="s">
        <v>148</v>
      </c>
      <c r="F4" s="27"/>
      <c r="G4" s="169" t="s">
        <v>165</v>
      </c>
      <c r="H4" s="170"/>
      <c r="I4" s="68"/>
    </row>
    <row r="5" spans="2:14" ht="16" customHeight="1">
      <c r="B5" s="167" t="s">
        <v>151</v>
      </c>
      <c r="C5" s="168"/>
      <c r="D5" s="25"/>
      <c r="E5" s="171" t="s">
        <v>169</v>
      </c>
      <c r="F5" s="172"/>
      <c r="G5" s="172"/>
      <c r="H5" s="172"/>
      <c r="I5" s="173"/>
    </row>
    <row r="6" spans="2:14" ht="17" customHeight="1" thickBot="1">
      <c r="B6" s="13"/>
      <c r="C6" s="13"/>
      <c r="D6" s="12"/>
      <c r="E6" s="29" t="s">
        <v>170</v>
      </c>
      <c r="F6" s="30"/>
      <c r="G6" s="28" t="s">
        <v>150</v>
      </c>
      <c r="H6" s="28"/>
      <c r="I6" s="31"/>
    </row>
    <row r="7" spans="2:14">
      <c r="B7" s="13"/>
      <c r="C7" s="13"/>
      <c r="D7" s="12"/>
      <c r="E7" s="5"/>
      <c r="F7" s="69"/>
    </row>
    <row r="8" spans="2:14">
      <c r="B8" s="2" t="s">
        <v>295</v>
      </c>
    </row>
    <row r="9" spans="2:14" ht="57" customHeight="1">
      <c r="B9" s="118" t="s">
        <v>89</v>
      </c>
      <c r="C9" s="64" t="s">
        <v>296</v>
      </c>
      <c r="D9" s="64" t="s">
        <v>297</v>
      </c>
      <c r="E9" s="63" t="s">
        <v>167</v>
      </c>
    </row>
    <row r="10" spans="2:14" hidden="1">
      <c r="B10" s="71" t="s">
        <v>88</v>
      </c>
      <c r="C10" s="71"/>
      <c r="D10" s="71"/>
      <c r="E10" s="71">
        <f>SUM(C10:D10)</f>
        <v>0</v>
      </c>
    </row>
    <row r="11" spans="2:14" hidden="1">
      <c r="B11" s="71">
        <v>1</v>
      </c>
      <c r="C11" s="71"/>
      <c r="D11" s="71"/>
      <c r="E11" s="71">
        <f t="shared" ref="E11:E24" si="0">SUM(C11:D11)</f>
        <v>0</v>
      </c>
    </row>
    <row r="12" spans="2:14" hidden="1">
      <c r="B12" s="71">
        <v>2</v>
      </c>
      <c r="C12" s="71"/>
      <c r="D12" s="71"/>
      <c r="E12" s="71">
        <f t="shared" si="0"/>
        <v>0</v>
      </c>
    </row>
    <row r="13" spans="2:14" hidden="1">
      <c r="B13" s="71">
        <v>3</v>
      </c>
      <c r="C13" s="71"/>
      <c r="D13" s="71"/>
      <c r="E13" s="71">
        <f t="shared" si="0"/>
        <v>0</v>
      </c>
    </row>
    <row r="14" spans="2:14" hidden="1">
      <c r="B14" s="71">
        <v>4</v>
      </c>
      <c r="C14" s="71"/>
      <c r="D14" s="71"/>
      <c r="E14" s="71">
        <f t="shared" si="0"/>
        <v>0</v>
      </c>
    </row>
    <row r="15" spans="2:14" hidden="1">
      <c r="B15" s="71">
        <v>5</v>
      </c>
      <c r="C15" s="71"/>
      <c r="D15" s="71"/>
      <c r="E15" s="71">
        <f t="shared" si="0"/>
        <v>0</v>
      </c>
    </row>
    <row r="16" spans="2:14" hidden="1">
      <c r="B16" s="71">
        <v>6</v>
      </c>
      <c r="C16" s="71"/>
      <c r="D16" s="71"/>
      <c r="E16" s="71">
        <f t="shared" si="0"/>
        <v>0</v>
      </c>
    </row>
    <row r="17" spans="2:10" hidden="1">
      <c r="B17" s="71">
        <v>7</v>
      </c>
      <c r="C17" s="71"/>
      <c r="D17" s="71"/>
      <c r="E17" s="71">
        <f t="shared" si="0"/>
        <v>0</v>
      </c>
    </row>
    <row r="18" spans="2:10" hidden="1">
      <c r="B18" s="71">
        <v>8</v>
      </c>
      <c r="C18" s="71"/>
      <c r="D18" s="71"/>
      <c r="E18" s="71">
        <f t="shared" si="0"/>
        <v>0</v>
      </c>
    </row>
    <row r="19" spans="2:10" hidden="1">
      <c r="B19" s="71">
        <v>9</v>
      </c>
      <c r="C19" s="71"/>
      <c r="D19" s="71"/>
      <c r="E19" s="71">
        <f t="shared" si="0"/>
        <v>0</v>
      </c>
    </row>
    <row r="20" spans="2:10" hidden="1">
      <c r="B20" s="71">
        <v>10</v>
      </c>
      <c r="C20" s="71"/>
      <c r="D20" s="71"/>
      <c r="E20" s="71">
        <f t="shared" si="0"/>
        <v>0</v>
      </c>
    </row>
    <row r="21" spans="2:10" hidden="1">
      <c r="B21" s="71">
        <v>11</v>
      </c>
      <c r="C21" s="71"/>
      <c r="D21" s="71"/>
      <c r="E21" s="71">
        <f t="shared" si="0"/>
        <v>0</v>
      </c>
    </row>
    <row r="22" spans="2:10" hidden="1">
      <c r="B22" s="71">
        <v>12</v>
      </c>
      <c r="C22" s="71"/>
      <c r="D22" s="71"/>
      <c r="E22" s="71">
        <f t="shared" si="0"/>
        <v>0</v>
      </c>
    </row>
    <row r="23" spans="2:10">
      <c r="B23" s="71" t="s">
        <v>94</v>
      </c>
      <c r="C23" s="71"/>
      <c r="D23" s="71"/>
      <c r="E23" s="71">
        <f t="shared" si="0"/>
        <v>0</v>
      </c>
    </row>
    <row r="24" spans="2:10" hidden="1">
      <c r="B24" s="71" t="s">
        <v>7</v>
      </c>
      <c r="C24" s="63">
        <f>C23+C22+C21+C20+C19+C18+C17+C16+C15+C14+C13+C12+C11+C10</f>
        <v>0</v>
      </c>
      <c r="D24" s="63">
        <f>D23+D22+D21+D20+D19+D18+D17+D16+D15+D14+D13+D12+D11+D10</f>
        <v>0</v>
      </c>
      <c r="E24" s="71">
        <f t="shared" si="0"/>
        <v>0</v>
      </c>
    </row>
    <row r="25" spans="2:10">
      <c r="B25" s="5"/>
    </row>
    <row r="26" spans="2:10" s="53" customFormat="1">
      <c r="B26" s="56" t="s">
        <v>323</v>
      </c>
    </row>
    <row r="27" spans="2:10" ht="77" customHeight="1">
      <c r="B27" s="162" t="s">
        <v>89</v>
      </c>
      <c r="C27" s="63" t="s">
        <v>0</v>
      </c>
      <c r="D27" s="63" t="s">
        <v>1</v>
      </c>
      <c r="E27" s="63" t="s">
        <v>2</v>
      </c>
      <c r="F27" s="63" t="s">
        <v>3</v>
      </c>
      <c r="G27" s="63" t="s">
        <v>4</v>
      </c>
      <c r="H27" s="63" t="s">
        <v>5</v>
      </c>
      <c r="I27" s="63" t="s">
        <v>6</v>
      </c>
      <c r="J27" s="156" t="s">
        <v>167</v>
      </c>
    </row>
    <row r="28" spans="2:10" ht="17.5" customHeight="1">
      <c r="B28" s="163"/>
      <c r="C28" s="23" t="s">
        <v>113</v>
      </c>
      <c r="D28" s="23" t="s">
        <v>114</v>
      </c>
      <c r="E28" s="23" t="s">
        <v>115</v>
      </c>
      <c r="F28" s="23" t="s">
        <v>116</v>
      </c>
      <c r="G28" s="23" t="s">
        <v>117</v>
      </c>
      <c r="H28" s="23" t="s">
        <v>118</v>
      </c>
      <c r="I28" s="23" t="s">
        <v>119</v>
      </c>
      <c r="J28" s="157"/>
    </row>
    <row r="29" spans="2:10" ht="18" hidden="1" customHeight="1">
      <c r="B29" s="62" t="s">
        <v>88</v>
      </c>
      <c r="C29" s="63"/>
      <c r="D29" s="63"/>
      <c r="E29" s="63"/>
      <c r="F29" s="63"/>
      <c r="G29" s="63"/>
      <c r="H29" s="63"/>
      <c r="I29" s="63"/>
      <c r="J29" s="62">
        <f>SUM(C29:I29)</f>
        <v>0</v>
      </c>
    </row>
    <row r="30" spans="2:10" ht="18" hidden="1" customHeight="1">
      <c r="B30" s="62">
        <v>1</v>
      </c>
      <c r="C30" s="63"/>
      <c r="D30" s="63"/>
      <c r="E30" s="63"/>
      <c r="F30" s="63"/>
      <c r="G30" s="63"/>
      <c r="H30" s="63"/>
      <c r="I30" s="63"/>
      <c r="J30" s="62">
        <f t="shared" ref="J30:J43" si="1">SUM(C30:I30)</f>
        <v>0</v>
      </c>
    </row>
    <row r="31" spans="2:10" ht="18" hidden="1" customHeight="1">
      <c r="B31" s="62">
        <v>2</v>
      </c>
      <c r="C31" s="63"/>
      <c r="D31" s="63"/>
      <c r="E31" s="63"/>
      <c r="F31" s="63"/>
      <c r="G31" s="63"/>
      <c r="H31" s="63"/>
      <c r="I31" s="63"/>
      <c r="J31" s="62">
        <f t="shared" si="1"/>
        <v>0</v>
      </c>
    </row>
    <row r="32" spans="2:10" ht="18" hidden="1" customHeight="1">
      <c r="B32" s="62">
        <v>3</v>
      </c>
      <c r="C32" s="63"/>
      <c r="D32" s="63"/>
      <c r="E32" s="63"/>
      <c r="F32" s="63"/>
      <c r="G32" s="63"/>
      <c r="H32" s="63"/>
      <c r="I32" s="63"/>
      <c r="J32" s="62">
        <f t="shared" si="1"/>
        <v>0</v>
      </c>
    </row>
    <row r="33" spans="2:10" ht="18" hidden="1" customHeight="1">
      <c r="B33" s="62">
        <v>4</v>
      </c>
      <c r="C33" s="63"/>
      <c r="D33" s="63"/>
      <c r="E33" s="63"/>
      <c r="F33" s="63"/>
      <c r="G33" s="63"/>
      <c r="H33" s="63"/>
      <c r="I33" s="63"/>
      <c r="J33" s="62">
        <f t="shared" si="1"/>
        <v>0</v>
      </c>
    </row>
    <row r="34" spans="2:10" ht="18" hidden="1" customHeight="1">
      <c r="B34" s="62">
        <v>5</v>
      </c>
      <c r="C34" s="63"/>
      <c r="D34" s="63"/>
      <c r="E34" s="63"/>
      <c r="F34" s="63"/>
      <c r="G34" s="63"/>
      <c r="H34" s="63"/>
      <c r="I34" s="63"/>
      <c r="J34" s="62">
        <f t="shared" si="1"/>
        <v>0</v>
      </c>
    </row>
    <row r="35" spans="2:10" ht="18" hidden="1" customHeight="1">
      <c r="B35" s="62">
        <v>6</v>
      </c>
      <c r="C35" s="63"/>
      <c r="D35" s="63"/>
      <c r="E35" s="63"/>
      <c r="F35" s="63"/>
      <c r="G35" s="63"/>
      <c r="H35" s="63"/>
      <c r="I35" s="63"/>
      <c r="J35" s="62">
        <f t="shared" si="1"/>
        <v>0</v>
      </c>
    </row>
    <row r="36" spans="2:10" ht="18" hidden="1" customHeight="1">
      <c r="B36" s="62">
        <v>7</v>
      </c>
      <c r="C36" s="63"/>
      <c r="D36" s="63"/>
      <c r="E36" s="63"/>
      <c r="F36" s="63"/>
      <c r="G36" s="63"/>
      <c r="H36" s="63"/>
      <c r="I36" s="63"/>
      <c r="J36" s="62">
        <f t="shared" si="1"/>
        <v>0</v>
      </c>
    </row>
    <row r="37" spans="2:10" ht="18" hidden="1" customHeight="1">
      <c r="B37" s="62">
        <v>8</v>
      </c>
      <c r="C37" s="63"/>
      <c r="D37" s="63"/>
      <c r="E37" s="63"/>
      <c r="F37" s="63"/>
      <c r="G37" s="63"/>
      <c r="H37" s="63"/>
      <c r="I37" s="63"/>
      <c r="J37" s="62">
        <f t="shared" si="1"/>
        <v>0</v>
      </c>
    </row>
    <row r="38" spans="2:10" ht="18" hidden="1" customHeight="1">
      <c r="B38" s="62">
        <v>9</v>
      </c>
      <c r="C38" s="63"/>
      <c r="D38" s="63"/>
      <c r="E38" s="63"/>
      <c r="F38" s="63"/>
      <c r="G38" s="63"/>
      <c r="H38" s="63"/>
      <c r="I38" s="63"/>
      <c r="J38" s="62">
        <f t="shared" si="1"/>
        <v>0</v>
      </c>
    </row>
    <row r="39" spans="2:10" ht="18" hidden="1" customHeight="1">
      <c r="B39" s="62">
        <v>10</v>
      </c>
      <c r="C39" s="63"/>
      <c r="D39" s="63"/>
      <c r="E39" s="63"/>
      <c r="F39" s="63"/>
      <c r="G39" s="63"/>
      <c r="H39" s="63"/>
      <c r="I39" s="63"/>
      <c r="J39" s="62">
        <f t="shared" si="1"/>
        <v>0</v>
      </c>
    </row>
    <row r="40" spans="2:10" ht="18" hidden="1" customHeight="1">
      <c r="B40" s="62">
        <v>11</v>
      </c>
      <c r="C40" s="63"/>
      <c r="D40" s="63"/>
      <c r="E40" s="63"/>
      <c r="F40" s="63"/>
      <c r="G40" s="63"/>
      <c r="H40" s="63"/>
      <c r="I40" s="63"/>
      <c r="J40" s="62">
        <f t="shared" si="1"/>
        <v>0</v>
      </c>
    </row>
    <row r="41" spans="2:10" ht="18" hidden="1" customHeight="1">
      <c r="B41" s="62">
        <v>12</v>
      </c>
      <c r="C41" s="63"/>
      <c r="D41" s="63"/>
      <c r="E41" s="63"/>
      <c r="F41" s="63"/>
      <c r="G41" s="63"/>
      <c r="H41" s="63"/>
      <c r="I41" s="63"/>
      <c r="J41" s="62">
        <f t="shared" si="1"/>
        <v>0</v>
      </c>
    </row>
    <row r="42" spans="2:10" ht="18" customHeight="1">
      <c r="B42" s="62" t="s">
        <v>94</v>
      </c>
      <c r="C42" s="63"/>
      <c r="D42" s="63"/>
      <c r="E42" s="63"/>
      <c r="F42" s="63"/>
      <c r="G42" s="63"/>
      <c r="H42" s="63"/>
      <c r="I42" s="63"/>
      <c r="J42" s="62">
        <f t="shared" si="1"/>
        <v>0</v>
      </c>
    </row>
    <row r="43" spans="2:10" ht="18" hidden="1" customHeight="1">
      <c r="B43" s="62" t="s">
        <v>7</v>
      </c>
      <c r="C43" s="63">
        <f>C42+C41+C40+C39+C38+C37+C36+C35+C34+C33+C32+C31+C30+C29</f>
        <v>0</v>
      </c>
      <c r="D43" s="63">
        <f t="shared" ref="D43:I43" si="2">D42+D41+D40+D39+D38+D37+D36+D35+D34+D33+D32+D31+D30+D29</f>
        <v>0</v>
      </c>
      <c r="E43" s="63">
        <f t="shared" si="2"/>
        <v>0</v>
      </c>
      <c r="F43" s="63">
        <f t="shared" si="2"/>
        <v>0</v>
      </c>
      <c r="G43" s="63">
        <f t="shared" si="2"/>
        <v>0</v>
      </c>
      <c r="H43" s="63">
        <f t="shared" si="2"/>
        <v>0</v>
      </c>
      <c r="I43" s="63">
        <f t="shared" si="2"/>
        <v>0</v>
      </c>
      <c r="J43" s="62">
        <f t="shared" si="1"/>
        <v>0</v>
      </c>
    </row>
    <row r="45" spans="2:10">
      <c r="B45" s="2" t="s">
        <v>219</v>
      </c>
    </row>
    <row r="46" spans="2:10" ht="57" customHeight="1">
      <c r="B46" s="65" t="s">
        <v>89</v>
      </c>
      <c r="C46" s="64" t="s">
        <v>8</v>
      </c>
      <c r="D46" s="64" t="s">
        <v>9</v>
      </c>
      <c r="E46" s="63" t="s">
        <v>167</v>
      </c>
    </row>
    <row r="47" spans="2:10" hidden="1">
      <c r="B47" s="62" t="s">
        <v>88</v>
      </c>
      <c r="C47" s="62"/>
      <c r="D47" s="62"/>
      <c r="E47" s="62">
        <f>SUM(C47:D47)</f>
        <v>0</v>
      </c>
    </row>
    <row r="48" spans="2:10" hidden="1">
      <c r="B48" s="62">
        <v>1</v>
      </c>
      <c r="C48" s="62"/>
      <c r="D48" s="62"/>
      <c r="E48" s="62">
        <f t="shared" ref="E48:E61" si="3">SUM(C48:D48)</f>
        <v>0</v>
      </c>
    </row>
    <row r="49" spans="2:10" hidden="1">
      <c r="B49" s="62">
        <v>2</v>
      </c>
      <c r="C49" s="62"/>
      <c r="D49" s="62"/>
      <c r="E49" s="62">
        <f t="shared" si="3"/>
        <v>0</v>
      </c>
    </row>
    <row r="50" spans="2:10" hidden="1">
      <c r="B50" s="62">
        <v>3</v>
      </c>
      <c r="C50" s="62"/>
      <c r="D50" s="62"/>
      <c r="E50" s="62">
        <f t="shared" si="3"/>
        <v>0</v>
      </c>
    </row>
    <row r="51" spans="2:10" hidden="1">
      <c r="B51" s="62">
        <v>4</v>
      </c>
      <c r="C51" s="62"/>
      <c r="D51" s="62"/>
      <c r="E51" s="62">
        <f t="shared" si="3"/>
        <v>0</v>
      </c>
    </row>
    <row r="52" spans="2:10" hidden="1">
      <c r="B52" s="62">
        <v>5</v>
      </c>
      <c r="C52" s="62"/>
      <c r="D52" s="62"/>
      <c r="E52" s="62">
        <f t="shared" si="3"/>
        <v>0</v>
      </c>
    </row>
    <row r="53" spans="2:10" hidden="1">
      <c r="B53" s="62">
        <v>6</v>
      </c>
      <c r="C53" s="62"/>
      <c r="D53" s="62"/>
      <c r="E53" s="62">
        <f t="shared" si="3"/>
        <v>0</v>
      </c>
    </row>
    <row r="54" spans="2:10" hidden="1">
      <c r="B54" s="62">
        <v>7</v>
      </c>
      <c r="C54" s="62"/>
      <c r="D54" s="62"/>
      <c r="E54" s="62">
        <f t="shared" si="3"/>
        <v>0</v>
      </c>
    </row>
    <row r="55" spans="2:10" hidden="1">
      <c r="B55" s="62">
        <v>8</v>
      </c>
      <c r="C55" s="62"/>
      <c r="D55" s="62"/>
      <c r="E55" s="62">
        <f t="shared" si="3"/>
        <v>0</v>
      </c>
    </row>
    <row r="56" spans="2:10" hidden="1">
      <c r="B56" s="62">
        <v>9</v>
      </c>
      <c r="C56" s="62"/>
      <c r="D56" s="62"/>
      <c r="E56" s="62">
        <f t="shared" si="3"/>
        <v>0</v>
      </c>
    </row>
    <row r="57" spans="2:10" hidden="1">
      <c r="B57" s="62">
        <v>10</v>
      </c>
      <c r="C57" s="62"/>
      <c r="D57" s="62"/>
      <c r="E57" s="62">
        <f t="shared" si="3"/>
        <v>0</v>
      </c>
    </row>
    <row r="58" spans="2:10" hidden="1">
      <c r="B58" s="62">
        <v>11</v>
      </c>
      <c r="C58" s="62"/>
      <c r="D58" s="62"/>
      <c r="E58" s="62">
        <f t="shared" si="3"/>
        <v>0</v>
      </c>
    </row>
    <row r="59" spans="2:10" hidden="1">
      <c r="B59" s="62">
        <v>12</v>
      </c>
      <c r="C59" s="62"/>
      <c r="D59" s="62"/>
      <c r="E59" s="62">
        <f t="shared" si="3"/>
        <v>0</v>
      </c>
    </row>
    <row r="60" spans="2:10">
      <c r="B60" s="62" t="s">
        <v>94</v>
      </c>
      <c r="C60" s="62"/>
      <c r="D60" s="62"/>
      <c r="E60" s="62">
        <f t="shared" si="3"/>
        <v>0</v>
      </c>
    </row>
    <row r="61" spans="2:10" hidden="1">
      <c r="B61" s="62" t="s">
        <v>7</v>
      </c>
      <c r="C61" s="63">
        <f>C60+C59+C58+C57+C56+C55+C54+C53+C52+C51+C50+C49+C48+C47</f>
        <v>0</v>
      </c>
      <c r="D61" s="63">
        <f>D60+D59+D58+D57+D56+D55+D54+D53+D52+D51+D50+D49+D48+D47</f>
        <v>0</v>
      </c>
      <c r="E61" s="62">
        <f t="shared" si="3"/>
        <v>0</v>
      </c>
    </row>
    <row r="62" spans="2:10">
      <c r="B62" s="5"/>
    </row>
    <row r="63" spans="2:10" s="2" customFormat="1">
      <c r="B63" s="2" t="s">
        <v>220</v>
      </c>
    </row>
    <row r="64" spans="2:10" ht="62" customHeight="1">
      <c r="B64" s="118" t="s">
        <v>89</v>
      </c>
      <c r="C64" s="92" t="s">
        <v>298</v>
      </c>
      <c r="D64" s="92" t="s">
        <v>299</v>
      </c>
      <c r="E64" s="92" t="s">
        <v>300</v>
      </c>
      <c r="F64" s="92" t="s">
        <v>301</v>
      </c>
      <c r="G64" s="92" t="s">
        <v>302</v>
      </c>
      <c r="H64" s="92" t="s">
        <v>303</v>
      </c>
      <c r="I64" s="92" t="s">
        <v>343</v>
      </c>
      <c r="J64" s="63" t="s">
        <v>167</v>
      </c>
    </row>
    <row r="65" spans="2:10" hidden="1">
      <c r="B65" s="62" t="s">
        <v>88</v>
      </c>
      <c r="C65" s="14"/>
      <c r="D65" s="14"/>
      <c r="E65" s="14"/>
      <c r="F65" s="14"/>
      <c r="G65" s="14"/>
      <c r="H65" s="14"/>
      <c r="I65" s="14"/>
      <c r="J65" s="62">
        <f>SUM(C65:I65)</f>
        <v>0</v>
      </c>
    </row>
    <row r="66" spans="2:10" hidden="1">
      <c r="B66" s="62">
        <v>1</v>
      </c>
      <c r="C66" s="14"/>
      <c r="D66" s="14"/>
      <c r="E66" s="14"/>
      <c r="F66" s="14"/>
      <c r="G66" s="14"/>
      <c r="H66" s="14"/>
      <c r="I66" s="14"/>
      <c r="J66" s="62">
        <f t="shared" ref="J66:J79" si="4">SUM(C66:I66)</f>
        <v>0</v>
      </c>
    </row>
    <row r="67" spans="2:10" hidden="1">
      <c r="B67" s="62">
        <v>2</v>
      </c>
      <c r="C67" s="14"/>
      <c r="D67" s="14"/>
      <c r="E67" s="14"/>
      <c r="F67" s="14"/>
      <c r="G67" s="14"/>
      <c r="H67" s="14"/>
      <c r="I67" s="14"/>
      <c r="J67" s="62">
        <f t="shared" si="4"/>
        <v>0</v>
      </c>
    </row>
    <row r="68" spans="2:10" hidden="1">
      <c r="B68" s="62">
        <v>3</v>
      </c>
      <c r="C68" s="14"/>
      <c r="D68" s="14"/>
      <c r="E68" s="14"/>
      <c r="F68" s="14"/>
      <c r="G68" s="14"/>
      <c r="H68" s="14"/>
      <c r="I68" s="14"/>
      <c r="J68" s="62">
        <f t="shared" si="4"/>
        <v>0</v>
      </c>
    </row>
    <row r="69" spans="2:10" hidden="1">
      <c r="B69" s="62">
        <v>4</v>
      </c>
      <c r="C69" s="14"/>
      <c r="D69" s="14"/>
      <c r="E69" s="14"/>
      <c r="F69" s="14"/>
      <c r="G69" s="14"/>
      <c r="H69" s="14"/>
      <c r="I69" s="14"/>
      <c r="J69" s="62">
        <f t="shared" si="4"/>
        <v>0</v>
      </c>
    </row>
    <row r="70" spans="2:10" hidden="1">
      <c r="B70" s="62">
        <v>5</v>
      </c>
      <c r="C70" s="14"/>
      <c r="D70" s="14"/>
      <c r="E70" s="14"/>
      <c r="F70" s="14"/>
      <c r="G70" s="14"/>
      <c r="H70" s="14"/>
      <c r="I70" s="14"/>
      <c r="J70" s="62">
        <f t="shared" si="4"/>
        <v>0</v>
      </c>
    </row>
    <row r="71" spans="2:10" hidden="1">
      <c r="B71" s="62">
        <v>6</v>
      </c>
      <c r="C71" s="14"/>
      <c r="D71" s="14"/>
      <c r="E71" s="14"/>
      <c r="F71" s="14"/>
      <c r="G71" s="14"/>
      <c r="H71" s="14"/>
      <c r="I71" s="14"/>
      <c r="J71" s="62">
        <f t="shared" si="4"/>
        <v>0</v>
      </c>
    </row>
    <row r="72" spans="2:10" hidden="1">
      <c r="B72" s="62">
        <v>7</v>
      </c>
      <c r="C72" s="14"/>
      <c r="D72" s="14"/>
      <c r="E72" s="14"/>
      <c r="F72" s="14"/>
      <c r="G72" s="14"/>
      <c r="H72" s="14"/>
      <c r="I72" s="14"/>
      <c r="J72" s="62">
        <f t="shared" si="4"/>
        <v>0</v>
      </c>
    </row>
    <row r="73" spans="2:10" hidden="1">
      <c r="B73" s="62">
        <v>8</v>
      </c>
      <c r="C73" s="14"/>
      <c r="D73" s="14"/>
      <c r="E73" s="14"/>
      <c r="F73" s="14"/>
      <c r="G73" s="14"/>
      <c r="H73" s="14"/>
      <c r="I73" s="14"/>
      <c r="J73" s="62">
        <f t="shared" si="4"/>
        <v>0</v>
      </c>
    </row>
    <row r="74" spans="2:10" hidden="1">
      <c r="B74" s="62">
        <v>9</v>
      </c>
      <c r="C74" s="14"/>
      <c r="D74" s="14"/>
      <c r="E74" s="14"/>
      <c r="F74" s="14"/>
      <c r="G74" s="14"/>
      <c r="H74" s="14"/>
      <c r="I74" s="14"/>
      <c r="J74" s="62">
        <f t="shared" si="4"/>
        <v>0</v>
      </c>
    </row>
    <row r="75" spans="2:10" hidden="1">
      <c r="B75" s="62">
        <v>10</v>
      </c>
      <c r="C75" s="14"/>
      <c r="D75" s="14"/>
      <c r="E75" s="14"/>
      <c r="F75" s="14"/>
      <c r="G75" s="14"/>
      <c r="H75" s="14"/>
      <c r="I75" s="14"/>
      <c r="J75" s="62">
        <f t="shared" si="4"/>
        <v>0</v>
      </c>
    </row>
    <row r="76" spans="2:10" hidden="1">
      <c r="B76" s="62">
        <v>11</v>
      </c>
      <c r="C76" s="14"/>
      <c r="D76" s="14"/>
      <c r="E76" s="14"/>
      <c r="F76" s="14"/>
      <c r="G76" s="14"/>
      <c r="H76" s="14"/>
      <c r="I76" s="14"/>
      <c r="J76" s="62">
        <f t="shared" si="4"/>
        <v>0</v>
      </c>
    </row>
    <row r="77" spans="2:10" hidden="1">
      <c r="B77" s="62">
        <v>12</v>
      </c>
      <c r="C77" s="14"/>
      <c r="D77" s="14"/>
      <c r="E77" s="14"/>
      <c r="F77" s="14"/>
      <c r="G77" s="14"/>
      <c r="H77" s="14"/>
      <c r="I77" s="14"/>
      <c r="J77" s="62">
        <f t="shared" si="4"/>
        <v>0</v>
      </c>
    </row>
    <row r="78" spans="2:10">
      <c r="B78" s="62" t="s">
        <v>94</v>
      </c>
      <c r="C78" s="14"/>
      <c r="D78" s="14"/>
      <c r="E78" s="14"/>
      <c r="F78" s="14"/>
      <c r="G78" s="14"/>
      <c r="H78" s="14"/>
      <c r="I78" s="14"/>
      <c r="J78" s="62">
        <f t="shared" si="4"/>
        <v>0</v>
      </c>
    </row>
    <row r="79" spans="2:10" hidden="1">
      <c r="B79" s="62" t="s">
        <v>7</v>
      </c>
      <c r="C79" s="63">
        <f>C78+C77+C76+C75+C74+C73+C72+C71+C70+C69+C68+C67+C66+C65</f>
        <v>0</v>
      </c>
      <c r="D79" s="63">
        <f t="shared" ref="D79:I79" si="5">D78+D77+D76+D75+D74+D73+D72+D71+D70+D69+D68+D67+D66+D65</f>
        <v>0</v>
      </c>
      <c r="E79" s="63">
        <f t="shared" si="5"/>
        <v>0</v>
      </c>
      <c r="F79" s="63">
        <f t="shared" si="5"/>
        <v>0</v>
      </c>
      <c r="G79" s="63">
        <f t="shared" si="5"/>
        <v>0</v>
      </c>
      <c r="H79" s="63">
        <f t="shared" si="5"/>
        <v>0</v>
      </c>
      <c r="I79" s="63">
        <f t="shared" si="5"/>
        <v>0</v>
      </c>
      <c r="J79" s="62">
        <f t="shared" si="4"/>
        <v>0</v>
      </c>
    </row>
    <row r="81" spans="2:19" s="2" customFormat="1">
      <c r="B81" s="2" t="s">
        <v>221</v>
      </c>
    </row>
    <row r="82" spans="2:19" ht="85">
      <c r="B82" s="158" t="s">
        <v>89</v>
      </c>
      <c r="C82" s="63" t="s">
        <v>10</v>
      </c>
      <c r="D82" s="63" t="s">
        <v>11</v>
      </c>
      <c r="E82" s="63" t="s">
        <v>12</v>
      </c>
      <c r="F82" s="63" t="s">
        <v>13</v>
      </c>
      <c r="G82" s="63" t="s">
        <v>16</v>
      </c>
      <c r="H82" s="63" t="s">
        <v>14</v>
      </c>
      <c r="I82" s="63" t="s">
        <v>15</v>
      </c>
      <c r="J82" s="19" t="s">
        <v>17</v>
      </c>
      <c r="K82" s="63" t="s">
        <v>18</v>
      </c>
      <c r="L82" s="63" t="s">
        <v>20</v>
      </c>
      <c r="M82" s="63" t="s">
        <v>19</v>
      </c>
      <c r="N82" s="63" t="s">
        <v>21</v>
      </c>
      <c r="O82" s="63" t="s">
        <v>22</v>
      </c>
      <c r="P82" s="63" t="s">
        <v>23</v>
      </c>
      <c r="Q82" s="63" t="s">
        <v>25</v>
      </c>
      <c r="R82" s="63" t="s">
        <v>24</v>
      </c>
      <c r="S82" s="156" t="s">
        <v>167</v>
      </c>
    </row>
    <row r="83" spans="2:19" ht="17">
      <c r="B83" s="159"/>
      <c r="C83" s="20" t="s">
        <v>95</v>
      </c>
      <c r="D83" s="20" t="s">
        <v>96</v>
      </c>
      <c r="E83" s="20" t="s">
        <v>97</v>
      </c>
      <c r="F83" s="20" t="s">
        <v>98</v>
      </c>
      <c r="G83" s="20" t="s">
        <v>99</v>
      </c>
      <c r="H83" s="20" t="s">
        <v>100</v>
      </c>
      <c r="I83" s="20" t="s">
        <v>101</v>
      </c>
      <c r="J83" s="20" t="s">
        <v>102</v>
      </c>
      <c r="K83" s="20" t="s">
        <v>103</v>
      </c>
      <c r="L83" s="20" t="s">
        <v>104</v>
      </c>
      <c r="M83" s="20" t="s">
        <v>105</v>
      </c>
      <c r="N83" s="20" t="s">
        <v>106</v>
      </c>
      <c r="O83" s="20" t="s">
        <v>107</v>
      </c>
      <c r="P83" s="20" t="s">
        <v>108</v>
      </c>
      <c r="Q83" s="20" t="s">
        <v>109</v>
      </c>
      <c r="R83" s="20" t="s">
        <v>110</v>
      </c>
      <c r="S83" s="157"/>
    </row>
    <row r="84" spans="2:19" hidden="1">
      <c r="B84" s="62" t="s">
        <v>88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62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idden="1">
      <c r="B86" s="62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idden="1">
      <c r="B87" s="62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62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62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62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idden="1">
      <c r="B91" s="62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62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idden="1">
      <c r="B93" s="62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idden="1">
      <c r="B94" s="62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62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62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>
      <c r="B97" s="62" t="s">
        <v>94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62" t="s">
        <v>7</v>
      </c>
      <c r="C98" s="63">
        <f>C97+C96+C95+C94+C93+C92+C91+C90+C89+C88+C87+C86+C85+C84</f>
        <v>0</v>
      </c>
      <c r="D98" s="63">
        <f t="shared" ref="D98:R98" si="7">D97+D96+D95+D94+D93+D92+D91+D90+D89+D88+D87+D86+D85+D84</f>
        <v>0</v>
      </c>
      <c r="E98" s="63">
        <f t="shared" si="7"/>
        <v>0</v>
      </c>
      <c r="F98" s="63">
        <f t="shared" si="7"/>
        <v>0</v>
      </c>
      <c r="G98" s="63">
        <f t="shared" si="7"/>
        <v>0</v>
      </c>
      <c r="H98" s="63">
        <f t="shared" si="7"/>
        <v>0</v>
      </c>
      <c r="I98" s="63">
        <f t="shared" si="7"/>
        <v>0</v>
      </c>
      <c r="J98" s="63">
        <f t="shared" si="7"/>
        <v>0</v>
      </c>
      <c r="K98" s="63">
        <f t="shared" si="7"/>
        <v>0</v>
      </c>
      <c r="L98" s="63">
        <f t="shared" si="7"/>
        <v>0</v>
      </c>
      <c r="M98" s="63">
        <f t="shared" si="7"/>
        <v>0</v>
      </c>
      <c r="N98" s="63">
        <f t="shared" si="7"/>
        <v>0</v>
      </c>
      <c r="O98" s="63">
        <f t="shared" si="7"/>
        <v>0</v>
      </c>
      <c r="P98" s="63">
        <f t="shared" si="7"/>
        <v>0</v>
      </c>
      <c r="Q98" s="63">
        <f t="shared" si="7"/>
        <v>0</v>
      </c>
      <c r="R98" s="63">
        <f t="shared" si="7"/>
        <v>0</v>
      </c>
      <c r="S98" s="14">
        <f t="shared" si="6"/>
        <v>0</v>
      </c>
    </row>
    <row r="100" spans="2:19" s="2" customFormat="1">
      <c r="B100" s="8" t="s">
        <v>222</v>
      </c>
    </row>
    <row r="101" spans="2:19" ht="68" customHeight="1">
      <c r="B101" s="158" t="s">
        <v>89</v>
      </c>
      <c r="C101" s="63" t="s">
        <v>26</v>
      </c>
      <c r="D101" s="63" t="s">
        <v>27</v>
      </c>
      <c r="E101" s="63" t="s">
        <v>28</v>
      </c>
      <c r="F101" s="63" t="s">
        <v>29</v>
      </c>
      <c r="G101" s="63" t="s">
        <v>30</v>
      </c>
      <c r="H101" s="63" t="s">
        <v>31</v>
      </c>
      <c r="I101" s="63" t="s">
        <v>32</v>
      </c>
      <c r="J101" s="63" t="s">
        <v>33</v>
      </c>
      <c r="K101" s="63" t="s">
        <v>34</v>
      </c>
      <c r="L101" s="63" t="s">
        <v>35</v>
      </c>
      <c r="M101" s="63" t="s">
        <v>235</v>
      </c>
      <c r="N101" s="63" t="s">
        <v>236</v>
      </c>
      <c r="O101" s="63" t="s">
        <v>24</v>
      </c>
      <c r="P101" s="156" t="s">
        <v>167</v>
      </c>
    </row>
    <row r="102" spans="2:19" ht="19">
      <c r="B102" s="159"/>
      <c r="C102" s="23" t="s">
        <v>237</v>
      </c>
      <c r="D102" s="23" t="s">
        <v>238</v>
      </c>
      <c r="E102" s="23" t="s">
        <v>239</v>
      </c>
      <c r="F102" s="23" t="s">
        <v>240</v>
      </c>
      <c r="G102" s="23" t="s">
        <v>241</v>
      </c>
      <c r="H102" s="23" t="s">
        <v>242</v>
      </c>
      <c r="I102" s="23" t="s">
        <v>243</v>
      </c>
      <c r="J102" s="23" t="s">
        <v>244</v>
      </c>
      <c r="K102" s="23" t="s">
        <v>245</v>
      </c>
      <c r="L102" s="23" t="s">
        <v>246</v>
      </c>
      <c r="M102" s="23" t="s">
        <v>247</v>
      </c>
      <c r="N102" s="23" t="s">
        <v>248</v>
      </c>
      <c r="O102" s="23" t="s">
        <v>249</v>
      </c>
      <c r="P102" s="157"/>
    </row>
    <row r="103" spans="2:19" hidden="1">
      <c r="B103" s="62" t="s">
        <v>88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14">
        <f>SUM(C103:O103)</f>
        <v>0</v>
      </c>
    </row>
    <row r="104" spans="2:19" hidden="1">
      <c r="B104" s="62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idden="1">
      <c r="B105" s="62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idden="1">
      <c r="B106" s="62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idden="1">
      <c r="B107" s="62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idden="1">
      <c r="B108" s="62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idden="1">
      <c r="B109" s="62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 hidden="1">
      <c r="B110" s="62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 hidden="1">
      <c r="B111" s="62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 hidden="1">
      <c r="B112" s="62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 hidden="1">
      <c r="B113" s="62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idden="1">
      <c r="B114" s="62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idden="1">
      <c r="B115" s="62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>
      <c r="B116" s="62" t="s">
        <v>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idden="1">
      <c r="B117" s="62" t="s">
        <v>7</v>
      </c>
      <c r="C117" s="63">
        <f>C116+C115+C114+C113+C112+C111+C110+C109+C108+C107+C106+C105+C104+C103</f>
        <v>0</v>
      </c>
      <c r="D117" s="63">
        <f t="shared" ref="D117:M117" si="9">D116+D115+D114+D113+D112+D111+D110+D109+D108+D107+D106+D105+D104+D103</f>
        <v>0</v>
      </c>
      <c r="E117" s="63">
        <f t="shared" si="9"/>
        <v>0</v>
      </c>
      <c r="F117" s="63">
        <f t="shared" si="9"/>
        <v>0</v>
      </c>
      <c r="G117" s="63">
        <f t="shared" si="9"/>
        <v>0</v>
      </c>
      <c r="H117" s="63">
        <f t="shared" si="9"/>
        <v>0</v>
      </c>
      <c r="I117" s="63">
        <f t="shared" si="9"/>
        <v>0</v>
      </c>
      <c r="J117" s="63">
        <f t="shared" si="9"/>
        <v>0</v>
      </c>
      <c r="K117" s="63">
        <f t="shared" si="9"/>
        <v>0</v>
      </c>
      <c r="L117" s="63">
        <f t="shared" si="9"/>
        <v>0</v>
      </c>
      <c r="M117" s="63">
        <f t="shared" si="9"/>
        <v>0</v>
      </c>
      <c r="N117" s="63">
        <f>N116+N115+N114+N113+N112+N111+N110+N109+N108+N107+N106+N105+N104+N103</f>
        <v>0</v>
      </c>
      <c r="O117" s="63">
        <f>O116+O115+O114+O113+O112+O111+O110+O109+O108+O107+O106+O105+O104+O103</f>
        <v>0</v>
      </c>
      <c r="P117" s="14">
        <f t="shared" si="8"/>
        <v>0</v>
      </c>
    </row>
    <row r="120" spans="2:16" s="2" customFormat="1">
      <c r="B120" s="9" t="s">
        <v>223</v>
      </c>
    </row>
    <row r="121" spans="2:16" ht="77.5" customHeight="1">
      <c r="B121" s="65" t="s">
        <v>89</v>
      </c>
      <c r="C121" s="64" t="s">
        <v>8</v>
      </c>
      <c r="D121" s="64" t="s">
        <v>9</v>
      </c>
      <c r="E121" s="63" t="s">
        <v>167</v>
      </c>
    </row>
    <row r="122" spans="2:16" hidden="1">
      <c r="B122" s="62" t="s">
        <v>88</v>
      </c>
      <c r="C122" s="62"/>
      <c r="D122" s="62"/>
      <c r="E122" s="62">
        <f>SUM(C122:D122)</f>
        <v>0</v>
      </c>
    </row>
    <row r="123" spans="2:16" hidden="1">
      <c r="B123" s="62">
        <v>1</v>
      </c>
      <c r="C123" s="62"/>
      <c r="D123" s="62"/>
      <c r="E123" s="62">
        <f t="shared" ref="E123:E136" si="10">SUM(C123:D123)</f>
        <v>0</v>
      </c>
    </row>
    <row r="124" spans="2:16" hidden="1">
      <c r="B124" s="62">
        <v>2</v>
      </c>
      <c r="C124" s="62"/>
      <c r="D124" s="62"/>
      <c r="E124" s="62">
        <f t="shared" si="10"/>
        <v>0</v>
      </c>
    </row>
    <row r="125" spans="2:16" hidden="1">
      <c r="B125" s="62">
        <v>3</v>
      </c>
      <c r="C125" s="62"/>
      <c r="D125" s="62"/>
      <c r="E125" s="62">
        <f t="shared" si="10"/>
        <v>0</v>
      </c>
    </row>
    <row r="126" spans="2:16" hidden="1">
      <c r="B126" s="62">
        <v>4</v>
      </c>
      <c r="C126" s="62"/>
      <c r="D126" s="62"/>
      <c r="E126" s="62">
        <f t="shared" si="10"/>
        <v>0</v>
      </c>
    </row>
    <row r="127" spans="2:16" hidden="1">
      <c r="B127" s="62">
        <v>5</v>
      </c>
      <c r="C127" s="62"/>
      <c r="D127" s="62"/>
      <c r="E127" s="62">
        <f t="shared" si="10"/>
        <v>0</v>
      </c>
    </row>
    <row r="128" spans="2:16" hidden="1">
      <c r="B128" s="62">
        <v>6</v>
      </c>
      <c r="C128" s="62"/>
      <c r="D128" s="62"/>
      <c r="E128" s="62">
        <f t="shared" si="10"/>
        <v>0</v>
      </c>
    </row>
    <row r="129" spans="2:14" hidden="1">
      <c r="B129" s="62">
        <v>7</v>
      </c>
      <c r="C129" s="62"/>
      <c r="D129" s="62"/>
      <c r="E129" s="62">
        <f t="shared" si="10"/>
        <v>0</v>
      </c>
    </row>
    <row r="130" spans="2:14" hidden="1">
      <c r="B130" s="62">
        <v>8</v>
      </c>
      <c r="C130" s="62"/>
      <c r="D130" s="62"/>
      <c r="E130" s="62">
        <f t="shared" si="10"/>
        <v>0</v>
      </c>
    </row>
    <row r="131" spans="2:14" hidden="1">
      <c r="B131" s="62">
        <v>9</v>
      </c>
      <c r="C131" s="62"/>
      <c r="D131" s="62"/>
      <c r="E131" s="62">
        <f t="shared" si="10"/>
        <v>0</v>
      </c>
    </row>
    <row r="132" spans="2:14" hidden="1">
      <c r="B132" s="62">
        <v>10</v>
      </c>
      <c r="C132" s="62"/>
      <c r="D132" s="62"/>
      <c r="E132" s="62">
        <f t="shared" si="10"/>
        <v>0</v>
      </c>
    </row>
    <row r="133" spans="2:14" hidden="1">
      <c r="B133" s="62">
        <v>11</v>
      </c>
      <c r="C133" s="62"/>
      <c r="D133" s="62"/>
      <c r="E133" s="62">
        <f t="shared" si="10"/>
        <v>0</v>
      </c>
    </row>
    <row r="134" spans="2:14" hidden="1">
      <c r="B134" s="62">
        <v>12</v>
      </c>
      <c r="C134" s="62"/>
      <c r="D134" s="62"/>
      <c r="E134" s="62">
        <f t="shared" si="10"/>
        <v>0</v>
      </c>
    </row>
    <row r="135" spans="2:14">
      <c r="B135" s="62" t="s">
        <v>94</v>
      </c>
      <c r="C135" s="62"/>
      <c r="D135" s="62"/>
      <c r="E135" s="62">
        <f t="shared" si="10"/>
        <v>0</v>
      </c>
    </row>
    <row r="136" spans="2:14" hidden="1">
      <c r="B136" s="62" t="s">
        <v>7</v>
      </c>
      <c r="C136" s="63">
        <f>C135+C134+C133+C132+C131+C130+C129+C128+C127+C126+C125+C124+C123+C122</f>
        <v>0</v>
      </c>
      <c r="D136" s="63">
        <f>D135+D134+D133+D132+D131+D130+D129+D128+D127+D126+D125+D124+D123+D122</f>
        <v>0</v>
      </c>
      <c r="E136" s="62">
        <f t="shared" si="10"/>
        <v>0</v>
      </c>
    </row>
    <row r="138" spans="2:14" s="2" customFormat="1">
      <c r="B138" s="8" t="s">
        <v>224</v>
      </c>
    </row>
    <row r="139" spans="2:14" s="6" customFormat="1" ht="108.5" customHeight="1">
      <c r="B139" s="158" t="s">
        <v>89</v>
      </c>
      <c r="C139" s="63" t="s">
        <v>36</v>
      </c>
      <c r="D139" s="63" t="s">
        <v>37</v>
      </c>
      <c r="E139" s="63" t="s">
        <v>38</v>
      </c>
      <c r="F139" s="63" t="s">
        <v>39</v>
      </c>
      <c r="G139" s="63" t="s">
        <v>40</v>
      </c>
      <c r="H139" s="63" t="s">
        <v>41</v>
      </c>
      <c r="I139" s="63" t="s">
        <v>42</v>
      </c>
      <c r="J139" s="63" t="s">
        <v>43</v>
      </c>
      <c r="K139" s="63" t="s">
        <v>44</v>
      </c>
      <c r="L139" s="63" t="s">
        <v>250</v>
      </c>
      <c r="M139" s="156" t="s">
        <v>167</v>
      </c>
      <c r="N139" s="7"/>
    </row>
    <row r="140" spans="2:14" s="6" customFormat="1" ht="19">
      <c r="B140" s="159"/>
      <c r="C140" s="23" t="s">
        <v>120</v>
      </c>
      <c r="D140" s="23" t="s">
        <v>121</v>
      </c>
      <c r="E140" s="23" t="s">
        <v>122</v>
      </c>
      <c r="F140" s="23" t="s">
        <v>123</v>
      </c>
      <c r="G140" s="23" t="s">
        <v>124</v>
      </c>
      <c r="H140" s="23" t="s">
        <v>125</v>
      </c>
      <c r="I140" s="23" t="s">
        <v>126</v>
      </c>
      <c r="J140" s="23" t="s">
        <v>127</v>
      </c>
      <c r="K140" s="23" t="s">
        <v>128</v>
      </c>
      <c r="L140" s="23" t="s">
        <v>129</v>
      </c>
      <c r="M140" s="157"/>
      <c r="N140" s="7"/>
    </row>
    <row r="141" spans="2:14" hidden="1">
      <c r="B141" s="62" t="s">
        <v>88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62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62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62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62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62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62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idden="1">
      <c r="B148" s="62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62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idden="1">
      <c r="B150" s="62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idden="1">
      <c r="B151" s="62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62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62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>
      <c r="B154" s="62" t="s">
        <v>94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62" t="s">
        <v>7</v>
      </c>
      <c r="C155" s="63">
        <f>C154+C153+C152+C151+C150+C149+C148+C147+C146+C145+C144+C143+C142+C141</f>
        <v>0</v>
      </c>
      <c r="D155" s="63">
        <f t="shared" ref="D155:L155" si="12">D154+D153+D152+D151+D150+D149+D148+D147+D146+D145+D144+D143+D142+D141</f>
        <v>0</v>
      </c>
      <c r="E155" s="63">
        <f t="shared" si="12"/>
        <v>0</v>
      </c>
      <c r="F155" s="63">
        <f t="shared" si="12"/>
        <v>0</v>
      </c>
      <c r="G155" s="63">
        <f t="shared" si="12"/>
        <v>0</v>
      </c>
      <c r="H155" s="63">
        <f t="shared" si="12"/>
        <v>0</v>
      </c>
      <c r="I155" s="63">
        <f t="shared" si="12"/>
        <v>0</v>
      </c>
      <c r="J155" s="63">
        <f t="shared" si="12"/>
        <v>0</v>
      </c>
      <c r="K155" s="63">
        <f t="shared" si="12"/>
        <v>0</v>
      </c>
      <c r="L155" s="63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225</v>
      </c>
      <c r="C157" s="10"/>
      <c r="D157" s="10"/>
      <c r="E157" s="10"/>
    </row>
    <row r="158" spans="2:15" ht="57" customHeight="1">
      <c r="B158" s="158" t="s">
        <v>89</v>
      </c>
      <c r="C158" s="63" t="s">
        <v>45</v>
      </c>
      <c r="D158" s="63" t="s">
        <v>46</v>
      </c>
      <c r="E158" s="63" t="s">
        <v>47</v>
      </c>
      <c r="F158" s="63" t="s">
        <v>50</v>
      </c>
      <c r="G158" s="63" t="s">
        <v>26</v>
      </c>
      <c r="H158" s="63" t="s">
        <v>51</v>
      </c>
      <c r="I158" s="63" t="s">
        <v>52</v>
      </c>
      <c r="J158" s="63" t="s">
        <v>53</v>
      </c>
      <c r="K158" s="63" t="s">
        <v>54</v>
      </c>
      <c r="L158" s="63" t="s">
        <v>251</v>
      </c>
      <c r="M158" s="63" t="s">
        <v>252</v>
      </c>
      <c r="N158" s="63" t="s">
        <v>229</v>
      </c>
      <c r="O158" s="156" t="s">
        <v>167</v>
      </c>
    </row>
    <row r="159" spans="2:15" ht="16" customHeight="1">
      <c r="B159" s="159"/>
      <c r="C159" s="23" t="s">
        <v>130</v>
      </c>
      <c r="D159" s="23" t="s">
        <v>131</v>
      </c>
      <c r="E159" s="23" t="s">
        <v>132</v>
      </c>
      <c r="F159" s="23" t="s">
        <v>133</v>
      </c>
      <c r="G159" s="23" t="s">
        <v>134</v>
      </c>
      <c r="H159" s="23" t="s">
        <v>135</v>
      </c>
      <c r="I159" s="23" t="s">
        <v>136</v>
      </c>
      <c r="J159" s="23" t="s">
        <v>137</v>
      </c>
      <c r="K159" s="23" t="s">
        <v>138</v>
      </c>
      <c r="L159" s="23" t="s">
        <v>139</v>
      </c>
      <c r="M159" s="23" t="s">
        <v>227</v>
      </c>
      <c r="N159" s="23" t="s">
        <v>253</v>
      </c>
      <c r="O159" s="157"/>
    </row>
    <row r="160" spans="2:15" hidden="1">
      <c r="B160" s="62" t="s">
        <v>88</v>
      </c>
      <c r="C160" s="63"/>
      <c r="D160" s="63"/>
      <c r="E160" s="63"/>
      <c r="F160" s="62"/>
      <c r="G160" s="62"/>
      <c r="H160" s="62"/>
      <c r="I160" s="62"/>
      <c r="J160" s="62"/>
      <c r="K160" s="62"/>
      <c r="L160" s="62"/>
      <c r="M160" s="62"/>
      <c r="N160" s="62"/>
      <c r="O160" s="62">
        <f>SUM(C160:N160)</f>
        <v>0</v>
      </c>
    </row>
    <row r="161" spans="2:15" hidden="1">
      <c r="B161" s="62">
        <v>1</v>
      </c>
      <c r="C161" s="63"/>
      <c r="D161" s="63"/>
      <c r="E161" s="63"/>
      <c r="F161" s="62"/>
      <c r="G161" s="62"/>
      <c r="H161" s="62"/>
      <c r="I161" s="62"/>
      <c r="J161" s="62"/>
      <c r="K161" s="62"/>
      <c r="L161" s="62"/>
      <c r="M161" s="62"/>
      <c r="N161" s="62"/>
      <c r="O161" s="62">
        <f t="shared" ref="O161:O174" si="13">SUM(C161:N161)</f>
        <v>0</v>
      </c>
    </row>
    <row r="162" spans="2:15" hidden="1">
      <c r="B162" s="62">
        <v>2</v>
      </c>
      <c r="C162" s="63"/>
      <c r="D162" s="63"/>
      <c r="E162" s="63"/>
      <c r="F162" s="62"/>
      <c r="G162" s="62"/>
      <c r="H162" s="62"/>
      <c r="I162" s="62"/>
      <c r="J162" s="62"/>
      <c r="K162" s="62"/>
      <c r="L162" s="62"/>
      <c r="M162" s="62"/>
      <c r="N162" s="62"/>
      <c r="O162" s="62">
        <f t="shared" si="13"/>
        <v>0</v>
      </c>
    </row>
    <row r="163" spans="2:15" hidden="1">
      <c r="B163" s="62">
        <v>3</v>
      </c>
      <c r="C163" s="63"/>
      <c r="D163" s="63"/>
      <c r="E163" s="63"/>
      <c r="F163" s="62"/>
      <c r="G163" s="62"/>
      <c r="H163" s="62"/>
      <c r="I163" s="62"/>
      <c r="J163" s="62"/>
      <c r="K163" s="62"/>
      <c r="L163" s="62"/>
      <c r="M163" s="62"/>
      <c r="N163" s="62"/>
      <c r="O163" s="62">
        <f t="shared" si="13"/>
        <v>0</v>
      </c>
    </row>
    <row r="164" spans="2:15" hidden="1">
      <c r="B164" s="62">
        <v>4</v>
      </c>
      <c r="C164" s="63"/>
      <c r="D164" s="63"/>
      <c r="E164" s="63"/>
      <c r="F164" s="62"/>
      <c r="G164" s="62"/>
      <c r="H164" s="62"/>
      <c r="I164" s="62"/>
      <c r="J164" s="62"/>
      <c r="K164" s="62"/>
      <c r="L164" s="62"/>
      <c r="M164" s="62"/>
      <c r="N164" s="62"/>
      <c r="O164" s="62">
        <f t="shared" si="13"/>
        <v>0</v>
      </c>
    </row>
    <row r="165" spans="2:15" hidden="1">
      <c r="B165" s="62">
        <v>5</v>
      </c>
      <c r="C165" s="63"/>
      <c r="D165" s="63"/>
      <c r="E165" s="63"/>
      <c r="F165" s="62"/>
      <c r="G165" s="62"/>
      <c r="H165" s="62"/>
      <c r="I165" s="62"/>
      <c r="J165" s="62"/>
      <c r="K165" s="62"/>
      <c r="L165" s="62"/>
      <c r="M165" s="62"/>
      <c r="N165" s="62"/>
      <c r="O165" s="62">
        <f t="shared" si="13"/>
        <v>0</v>
      </c>
    </row>
    <row r="166" spans="2:15" hidden="1">
      <c r="B166" s="62">
        <v>6</v>
      </c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>
        <f t="shared" si="13"/>
        <v>0</v>
      </c>
    </row>
    <row r="167" spans="2:15" hidden="1">
      <c r="B167" s="62">
        <v>7</v>
      </c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>
        <f t="shared" si="13"/>
        <v>0</v>
      </c>
    </row>
    <row r="168" spans="2:15" hidden="1">
      <c r="B168" s="62">
        <v>8</v>
      </c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>
        <f t="shared" si="13"/>
        <v>0</v>
      </c>
    </row>
    <row r="169" spans="2:15" hidden="1">
      <c r="B169" s="62">
        <v>9</v>
      </c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>
        <f t="shared" si="13"/>
        <v>0</v>
      </c>
    </row>
    <row r="170" spans="2:15" hidden="1">
      <c r="B170" s="62">
        <v>10</v>
      </c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>
        <f t="shared" si="13"/>
        <v>0</v>
      </c>
    </row>
    <row r="171" spans="2:15" hidden="1">
      <c r="B171" s="62">
        <v>11</v>
      </c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>
        <f t="shared" si="13"/>
        <v>0</v>
      </c>
    </row>
    <row r="172" spans="2:15" hidden="1">
      <c r="B172" s="62">
        <v>12</v>
      </c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>
        <f t="shared" si="13"/>
        <v>0</v>
      </c>
    </row>
    <row r="173" spans="2:15">
      <c r="B173" s="62" t="s">
        <v>94</v>
      </c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>
        <f t="shared" si="13"/>
        <v>0</v>
      </c>
    </row>
    <row r="174" spans="2:15" hidden="1">
      <c r="B174" s="62" t="s">
        <v>7</v>
      </c>
      <c r="C174" s="63">
        <f>SUM(C160:C173)</f>
        <v>0</v>
      </c>
      <c r="D174" s="63">
        <f t="shared" ref="D174:M174" si="14">SUM(D160:D173)</f>
        <v>0</v>
      </c>
      <c r="E174" s="63">
        <f t="shared" si="14"/>
        <v>0</v>
      </c>
      <c r="F174" s="63">
        <f t="shared" si="14"/>
        <v>0</v>
      </c>
      <c r="G174" s="63">
        <f t="shared" si="14"/>
        <v>0</v>
      </c>
      <c r="H174" s="63">
        <f t="shared" si="14"/>
        <v>0</v>
      </c>
      <c r="I174" s="63">
        <f t="shared" si="14"/>
        <v>0</v>
      </c>
      <c r="J174" s="63">
        <f t="shared" si="14"/>
        <v>0</v>
      </c>
      <c r="K174" s="63">
        <f t="shared" si="14"/>
        <v>0</v>
      </c>
      <c r="L174" s="63">
        <f t="shared" si="14"/>
        <v>0</v>
      </c>
      <c r="M174" s="63">
        <f t="shared" si="14"/>
        <v>0</v>
      </c>
      <c r="N174" s="63">
        <f>SUM(N160:N173)</f>
        <v>0</v>
      </c>
      <c r="O174" s="62">
        <f t="shared" si="13"/>
        <v>0</v>
      </c>
    </row>
    <row r="176" spans="2:15" s="2" customFormat="1" ht="14.5" customHeight="1">
      <c r="B176" s="33" t="s">
        <v>226</v>
      </c>
      <c r="C176" s="8"/>
      <c r="D176" s="8"/>
      <c r="E176" s="8"/>
      <c r="F176" s="8"/>
      <c r="G176" s="8"/>
      <c r="H176" s="8"/>
    </row>
    <row r="177" spans="2:36" ht="240.5" customHeight="1">
      <c r="B177" s="158" t="s">
        <v>89</v>
      </c>
      <c r="C177" s="63" t="s">
        <v>57</v>
      </c>
      <c r="D177" s="63" t="s">
        <v>254</v>
      </c>
      <c r="E177" s="63" t="s">
        <v>58</v>
      </c>
      <c r="F177" s="63" t="s">
        <v>59</v>
      </c>
      <c r="G177" s="63" t="s">
        <v>61</v>
      </c>
      <c r="H177" s="63" t="s">
        <v>62</v>
      </c>
      <c r="I177" s="63" t="s">
        <v>66</v>
      </c>
      <c r="J177" s="63" t="s">
        <v>67</v>
      </c>
      <c r="K177" s="63" t="s">
        <v>68</v>
      </c>
      <c r="L177" s="63" t="s">
        <v>69</v>
      </c>
      <c r="M177" s="63" t="s">
        <v>70</v>
      </c>
      <c r="N177" s="63" t="s">
        <v>71</v>
      </c>
      <c r="O177" s="63" t="s">
        <v>72</v>
      </c>
      <c r="P177" s="63" t="s">
        <v>73</v>
      </c>
      <c r="Q177" s="63" t="s">
        <v>74</v>
      </c>
      <c r="R177" s="63" t="s">
        <v>255</v>
      </c>
      <c r="S177" s="63" t="s">
        <v>256</v>
      </c>
      <c r="T177" s="63" t="s">
        <v>257</v>
      </c>
      <c r="U177" s="63" t="s">
        <v>75</v>
      </c>
      <c r="V177" s="63" t="s">
        <v>76</v>
      </c>
      <c r="W177" s="63" t="s">
        <v>77</v>
      </c>
      <c r="X177" s="63" t="s">
        <v>258</v>
      </c>
      <c r="Y177" s="63" t="s">
        <v>78</v>
      </c>
      <c r="Z177" s="63" t="s">
        <v>80</v>
      </c>
      <c r="AA177" s="63" t="s">
        <v>83</v>
      </c>
      <c r="AB177" s="63" t="s">
        <v>84</v>
      </c>
      <c r="AC177" s="63" t="s">
        <v>79</v>
      </c>
      <c r="AD177" s="63" t="s">
        <v>81</v>
      </c>
      <c r="AE177" s="63" t="s">
        <v>259</v>
      </c>
      <c r="AF177" s="63" t="s">
        <v>82</v>
      </c>
      <c r="AG177" s="63" t="s">
        <v>85</v>
      </c>
      <c r="AH177" s="63" t="s">
        <v>260</v>
      </c>
      <c r="AI177" s="63" t="s">
        <v>261</v>
      </c>
      <c r="AJ177" s="156" t="s">
        <v>167</v>
      </c>
    </row>
    <row r="178" spans="2:36" ht="16.5" customHeight="1">
      <c r="B178" s="159"/>
      <c r="C178" s="23" t="s">
        <v>262</v>
      </c>
      <c r="D178" s="23" t="s">
        <v>263</v>
      </c>
      <c r="E178" s="23" t="s">
        <v>264</v>
      </c>
      <c r="F178" s="23" t="s">
        <v>265</v>
      </c>
      <c r="G178" s="23" t="s">
        <v>266</v>
      </c>
      <c r="H178" s="23" t="s">
        <v>267</v>
      </c>
      <c r="I178" s="23" t="s">
        <v>268</v>
      </c>
      <c r="J178" s="23" t="s">
        <v>269</v>
      </c>
      <c r="K178" s="23" t="s">
        <v>270</v>
      </c>
      <c r="L178" s="23" t="s">
        <v>271</v>
      </c>
      <c r="M178" s="23" t="s">
        <v>272</v>
      </c>
      <c r="N178" s="23" t="s">
        <v>273</v>
      </c>
      <c r="O178" s="23" t="s">
        <v>274</v>
      </c>
      <c r="P178" s="23" t="s">
        <v>275</v>
      </c>
      <c r="Q178" s="23" t="s">
        <v>276</v>
      </c>
      <c r="R178" s="23" t="s">
        <v>277</v>
      </c>
      <c r="S178" s="23" t="s">
        <v>278</v>
      </c>
      <c r="T178" s="23" t="s">
        <v>279</v>
      </c>
      <c r="U178" s="23" t="s">
        <v>280</v>
      </c>
      <c r="V178" s="23" t="s">
        <v>281</v>
      </c>
      <c r="W178" s="23" t="s">
        <v>282</v>
      </c>
      <c r="X178" s="23" t="s">
        <v>283</v>
      </c>
      <c r="Y178" s="23" t="s">
        <v>284</v>
      </c>
      <c r="Z178" s="23" t="s">
        <v>285</v>
      </c>
      <c r="AA178" s="23" t="s">
        <v>286</v>
      </c>
      <c r="AB178" s="23" t="s">
        <v>287</v>
      </c>
      <c r="AC178" s="23" t="s">
        <v>288</v>
      </c>
      <c r="AD178" s="23" t="s">
        <v>289</v>
      </c>
      <c r="AE178" s="23" t="s">
        <v>290</v>
      </c>
      <c r="AF178" s="23" t="s">
        <v>291</v>
      </c>
      <c r="AG178" s="23" t="s">
        <v>292</v>
      </c>
      <c r="AH178" s="23" t="s">
        <v>293</v>
      </c>
      <c r="AI178" s="23" t="s">
        <v>294</v>
      </c>
      <c r="AJ178" s="157"/>
    </row>
    <row r="179" spans="2:36" hidden="1">
      <c r="B179" s="62" t="s">
        <v>88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idden="1">
      <c r="B180" s="62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idden="1">
      <c r="B181" s="62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62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62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62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62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idden="1">
      <c r="B186" s="62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62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idden="1">
      <c r="B188" s="62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idden="1">
      <c r="B189" s="62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62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62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>
      <c r="B192" s="62" t="s">
        <v>94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62" t="s">
        <v>7</v>
      </c>
      <c r="C193" s="63">
        <f>C192+C191+C190+C189+C188+C187+C186+C185+C184+C183+C182+C181+C180+C179</f>
        <v>0</v>
      </c>
      <c r="D193" s="63">
        <f t="shared" ref="D193:AI193" si="16">D192+D191+D190+D189+D188+D187+D186+D185+D184+D183+D182+D181+D180+D179</f>
        <v>0</v>
      </c>
      <c r="E193" s="63">
        <f t="shared" si="16"/>
        <v>0</v>
      </c>
      <c r="F193" s="63">
        <f t="shared" si="16"/>
        <v>0</v>
      </c>
      <c r="G193" s="63">
        <f t="shared" si="16"/>
        <v>0</v>
      </c>
      <c r="H193" s="63">
        <f t="shared" si="16"/>
        <v>0</v>
      </c>
      <c r="I193" s="63">
        <f t="shared" si="16"/>
        <v>0</v>
      </c>
      <c r="J193" s="63">
        <f t="shared" si="16"/>
        <v>0</v>
      </c>
      <c r="K193" s="63">
        <f t="shared" si="16"/>
        <v>0</v>
      </c>
      <c r="L193" s="63">
        <f t="shared" si="16"/>
        <v>0</v>
      </c>
      <c r="M193" s="63">
        <f t="shared" si="16"/>
        <v>0</v>
      </c>
      <c r="N193" s="63">
        <f t="shared" si="16"/>
        <v>0</v>
      </c>
      <c r="O193" s="63">
        <f t="shared" si="16"/>
        <v>0</v>
      </c>
      <c r="P193" s="63">
        <f t="shared" si="16"/>
        <v>0</v>
      </c>
      <c r="Q193" s="63">
        <f t="shared" si="16"/>
        <v>0</v>
      </c>
      <c r="R193" s="63">
        <f t="shared" si="16"/>
        <v>0</v>
      </c>
      <c r="S193" s="63">
        <f t="shared" si="16"/>
        <v>0</v>
      </c>
      <c r="T193" s="63">
        <f t="shared" si="16"/>
        <v>0</v>
      </c>
      <c r="U193" s="63">
        <f t="shared" si="16"/>
        <v>0</v>
      </c>
      <c r="V193" s="63">
        <f t="shared" si="16"/>
        <v>0</v>
      </c>
      <c r="W193" s="63">
        <f t="shared" si="16"/>
        <v>0</v>
      </c>
      <c r="X193" s="63">
        <f t="shared" si="16"/>
        <v>0</v>
      </c>
      <c r="Y193" s="63">
        <f t="shared" si="16"/>
        <v>0</v>
      </c>
      <c r="Z193" s="63">
        <f t="shared" si="16"/>
        <v>0</v>
      </c>
      <c r="AA193" s="63">
        <f t="shared" si="16"/>
        <v>0</v>
      </c>
      <c r="AB193" s="63">
        <f t="shared" si="16"/>
        <v>0</v>
      </c>
      <c r="AC193" s="63">
        <f t="shared" si="16"/>
        <v>0</v>
      </c>
      <c r="AD193" s="63">
        <f t="shared" si="16"/>
        <v>0</v>
      </c>
      <c r="AE193" s="63">
        <f t="shared" si="16"/>
        <v>0</v>
      </c>
      <c r="AF193" s="63">
        <f t="shared" si="16"/>
        <v>0</v>
      </c>
      <c r="AG193" s="63">
        <f t="shared" si="16"/>
        <v>0</v>
      </c>
      <c r="AH193" s="63">
        <f t="shared" si="16"/>
        <v>0</v>
      </c>
      <c r="AI193" s="63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64" t="s">
        <v>89</v>
      </c>
      <c r="C197" s="64" t="s">
        <v>8</v>
      </c>
      <c r="D197" s="64" t="s">
        <v>9</v>
      </c>
      <c r="E197" s="63" t="s">
        <v>167</v>
      </c>
    </row>
    <row r="198" spans="2:36" hidden="1">
      <c r="B198" s="62" t="s">
        <v>88</v>
      </c>
      <c r="C198" s="14"/>
      <c r="D198" s="14"/>
      <c r="E198" s="18">
        <f>SUM(C198:D198)</f>
        <v>0</v>
      </c>
    </row>
    <row r="199" spans="2:36" hidden="1">
      <c r="B199" s="62">
        <v>1</v>
      </c>
      <c r="C199" s="14"/>
      <c r="D199" s="14"/>
      <c r="E199" s="18">
        <f t="shared" ref="E199:E212" si="17">SUM(C199:D199)</f>
        <v>0</v>
      </c>
    </row>
    <row r="200" spans="2:36" hidden="1">
      <c r="B200" s="62">
        <v>2</v>
      </c>
      <c r="C200" s="14"/>
      <c r="D200" s="14"/>
      <c r="E200" s="18">
        <f t="shared" si="17"/>
        <v>0</v>
      </c>
    </row>
    <row r="201" spans="2:36" hidden="1">
      <c r="B201" s="62">
        <v>3</v>
      </c>
      <c r="C201" s="14"/>
      <c r="D201" s="14"/>
      <c r="E201" s="18">
        <f t="shared" si="17"/>
        <v>0</v>
      </c>
    </row>
    <row r="202" spans="2:36" hidden="1">
      <c r="B202" s="62">
        <v>4</v>
      </c>
      <c r="C202" s="14"/>
      <c r="D202" s="14"/>
      <c r="E202" s="18">
        <f t="shared" si="17"/>
        <v>0</v>
      </c>
    </row>
    <row r="203" spans="2:36" hidden="1">
      <c r="B203" s="62">
        <v>5</v>
      </c>
      <c r="C203" s="14"/>
      <c r="D203" s="14"/>
      <c r="E203" s="18">
        <f t="shared" si="17"/>
        <v>0</v>
      </c>
    </row>
    <row r="204" spans="2:36" hidden="1">
      <c r="B204" s="62">
        <v>6</v>
      </c>
      <c r="C204" s="14"/>
      <c r="D204" s="14"/>
      <c r="E204" s="18">
        <f t="shared" si="17"/>
        <v>0</v>
      </c>
    </row>
    <row r="205" spans="2:36" hidden="1">
      <c r="B205" s="62">
        <v>7</v>
      </c>
      <c r="C205" s="14"/>
      <c r="D205" s="14"/>
      <c r="E205" s="18">
        <f t="shared" si="17"/>
        <v>0</v>
      </c>
    </row>
    <row r="206" spans="2:36" hidden="1">
      <c r="B206" s="62">
        <v>8</v>
      </c>
      <c r="C206" s="14"/>
      <c r="D206" s="14"/>
      <c r="E206" s="18">
        <f t="shared" si="17"/>
        <v>0</v>
      </c>
    </row>
    <row r="207" spans="2:36" hidden="1">
      <c r="B207" s="62">
        <v>9</v>
      </c>
      <c r="C207" s="14"/>
      <c r="D207" s="14"/>
      <c r="E207" s="18">
        <f t="shared" si="17"/>
        <v>0</v>
      </c>
    </row>
    <row r="208" spans="2:36" hidden="1">
      <c r="B208" s="62">
        <v>10</v>
      </c>
      <c r="C208" s="14"/>
      <c r="D208" s="14"/>
      <c r="E208" s="18">
        <f t="shared" si="17"/>
        <v>0</v>
      </c>
    </row>
    <row r="209" spans="2:10" hidden="1">
      <c r="B209" s="62">
        <v>11</v>
      </c>
      <c r="C209" s="14"/>
      <c r="D209" s="14"/>
      <c r="E209" s="18">
        <f t="shared" si="17"/>
        <v>0</v>
      </c>
    </row>
    <row r="210" spans="2:10" hidden="1">
      <c r="B210" s="62">
        <v>12</v>
      </c>
      <c r="C210" s="14"/>
      <c r="D210" s="14"/>
      <c r="E210" s="18">
        <f t="shared" si="17"/>
        <v>0</v>
      </c>
    </row>
    <row r="211" spans="2:10">
      <c r="B211" s="62" t="s">
        <v>94</v>
      </c>
      <c r="C211" s="14"/>
      <c r="D211" s="14"/>
      <c r="E211" s="18">
        <f t="shared" si="17"/>
        <v>0</v>
      </c>
    </row>
    <row r="212" spans="2:10" hidden="1">
      <c r="B212" s="62" t="s">
        <v>7</v>
      </c>
      <c r="C212" s="63">
        <f>C211+C210+C209+C208+C207+C206+C205+C204+C203+C202+C201+C200+C199+C198</f>
        <v>0</v>
      </c>
      <c r="D212" s="63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228</v>
      </c>
    </row>
    <row r="215" spans="2:10" ht="85">
      <c r="B215" s="158" t="s">
        <v>89</v>
      </c>
      <c r="C215" s="17" t="s">
        <v>55</v>
      </c>
      <c r="D215" s="17" t="s">
        <v>56</v>
      </c>
      <c r="E215" s="63" t="s">
        <v>60</v>
      </c>
      <c r="F215" s="63" t="s">
        <v>64</v>
      </c>
      <c r="G215" s="63" t="s">
        <v>63</v>
      </c>
      <c r="H215" s="63" t="s">
        <v>65</v>
      </c>
      <c r="I215" s="63" t="s">
        <v>87</v>
      </c>
      <c r="J215" s="156" t="s">
        <v>167</v>
      </c>
    </row>
    <row r="216" spans="2:10" ht="19">
      <c r="B216" s="159"/>
      <c r="C216" s="23" t="s">
        <v>140</v>
      </c>
      <c r="D216" s="23" t="s">
        <v>141</v>
      </c>
      <c r="E216" s="23" t="s">
        <v>142</v>
      </c>
      <c r="F216" s="23" t="s">
        <v>143</v>
      </c>
      <c r="G216" s="23" t="s">
        <v>144</v>
      </c>
      <c r="H216" s="23" t="s">
        <v>145</v>
      </c>
      <c r="I216" s="23" t="s">
        <v>146</v>
      </c>
      <c r="J216" s="157"/>
    </row>
    <row r="217" spans="2:10" hidden="1">
      <c r="B217" s="62" t="s">
        <v>88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idden="1">
      <c r="B218" s="62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idden="1">
      <c r="B219" s="62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62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62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62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62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idden="1">
      <c r="B224" s="62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62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idden="1">
      <c r="B226" s="62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idden="1">
      <c r="B227" s="62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62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62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>
      <c r="B230" s="62" t="s">
        <v>94</v>
      </c>
      <c r="C230" s="14">
        <v>1</v>
      </c>
      <c r="D230" s="14">
        <v>1</v>
      </c>
      <c r="E230" s="14"/>
      <c r="F230" s="14"/>
      <c r="G230" s="14"/>
      <c r="H230" s="14"/>
      <c r="I230" s="14"/>
      <c r="J230" s="18">
        <f t="shared" si="18"/>
        <v>2</v>
      </c>
    </row>
    <row r="231" spans="2:10" hidden="1">
      <c r="B231" s="62" t="s">
        <v>7</v>
      </c>
      <c r="C231" s="63">
        <f>C230+C229+C228+C227+C226+C225+C224+C223+C222+C221+C220+C219+C218+C217</f>
        <v>1</v>
      </c>
      <c r="D231" s="63">
        <f t="shared" ref="D231:I231" si="19">D230+D229+D228+D227+D226+D225+D224+D223+D222+D221+D220+D219+D218+D217</f>
        <v>1</v>
      </c>
      <c r="E231" s="63">
        <f t="shared" si="19"/>
        <v>0</v>
      </c>
      <c r="F231" s="63">
        <f t="shared" si="19"/>
        <v>0</v>
      </c>
      <c r="G231" s="63">
        <f t="shared" si="19"/>
        <v>0</v>
      </c>
      <c r="H231" s="63">
        <f t="shared" si="19"/>
        <v>0</v>
      </c>
      <c r="I231" s="63">
        <f t="shared" si="19"/>
        <v>0</v>
      </c>
      <c r="J231" s="18">
        <f t="shared" si="18"/>
        <v>2</v>
      </c>
    </row>
    <row r="233" spans="2:10">
      <c r="B233" s="140" t="s">
        <v>175</v>
      </c>
      <c r="C233" s="140"/>
      <c r="D233" s="32" t="s">
        <v>176</v>
      </c>
    </row>
    <row r="234" spans="2:10">
      <c r="B234" s="21" t="str">
        <f>IF(D233="","",IF(D233="English",'File Directory'!B53,IF(D233="Filipino",'File Directory'!B78,'File Directory'!B103)))</f>
        <v xml:space="preserve">Instruction: </v>
      </c>
      <c r="D234" s="13"/>
    </row>
    <row r="235" spans="2:10">
      <c r="B235" s="13"/>
      <c r="C235" s="22" t="str">
        <f>IF($D$233="","",IF($D$233="English",'File Directory'!C54,IF($D$233="Filipino",'File Directory'!C79,'File Directory'!C104)))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Directory'!C55,IF($D$233="Filipino",'File Directory'!C80,'File Directory'!C105)))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Directory'!C56,IF($D$233="Filipino",'File Directory'!C81,'File Directory'!C106)))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Directory'!C58,IF($D$233="Filipino",'File Directory'!C83,'File Directory'!C108)))</f>
        <v>*For Prospective Adviser</v>
      </c>
    </row>
    <row r="240" spans="2:10">
      <c r="C240" s="22" t="str">
        <f>IF($D$233="","",IF($D$233="English",'File Directory'!C59,IF($D$233="Filipino",'File Directory'!C84,'File Directory'!C109)))</f>
        <v>1. Review all MLESF for Accuracy/completeness</v>
      </c>
    </row>
    <row r="241" spans="3:3">
      <c r="C241" s="22" t="str">
        <f>IF($D$233="","",IF($D$233="English",'File Directory'!C60,IF($D$233="Filipino",'File Directory'!C85,'File Directory'!C110)))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Directory'!C61,IF($D$233="Filipino",'File Directory'!C86,'File Directory'!C111)))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Directory'!C63,IF($D$233="Filipino",'File Directory'!C88,'File Directory'!C113)))</f>
        <v>For Grade Level Enrollment Chair (if any)</v>
      </c>
    </row>
    <row r="245" spans="3:3">
      <c r="C245" s="22" t="str">
        <f>IF($D$233="","",IF($D$233="English",'File Directory'!C64,IF($D$233="Filipino",'File Directory'!C89,'File Directory'!C114)))</f>
        <v>1. Review all Summary Matrix submitted by advisers, check for accuracy/completeness</v>
      </c>
    </row>
    <row r="246" spans="3:3">
      <c r="C246" s="22" t="str">
        <f>IF($D$233="","",IF($D$233="English",'File Directory'!C65,IF($D$233="Filipino",'File Directory'!C90,'File Directory'!C115)))</f>
        <v xml:space="preserve">2. Prepare a Summary Matrix with totality for all items/questions of all sections </v>
      </c>
    </row>
    <row r="247" spans="3:3">
      <c r="C247" s="22" t="str">
        <f>IF($D$233="","",IF($D$233="English",'File Directory'!C66,IF($D$233="Filipino",'File Directory'!C91,'File Directory'!C116)))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Directory'!C68,IF($D$233="Filipino",'File Directory'!C93,'File Directory'!C118)))</f>
        <v>For School Enrollment Focal Person (SEFP)</v>
      </c>
    </row>
    <row r="250" spans="3:3">
      <c r="C250" s="22" t="str">
        <f>IF($D$233="","",IF($D$233="English",'File Directory'!C69,IF($D$233="Filipino",'File Directory'!C94,'File Directory'!C119)))</f>
        <v>1. Review all Grade Level Summary Matrix submitted by GLEC, check for accuracy/completeness</v>
      </c>
    </row>
    <row r="251" spans="3:3">
      <c r="C251" s="22" t="str">
        <f>IF($D$233="","",IF($D$233="English",'File Directory'!C70,IF($D$233="Filipino",'File Directory'!C95,'File Directory'!C120)))</f>
        <v>2. Prepare a Summary Matrix with totality for all items/questions of all Grade Levels</v>
      </c>
    </row>
    <row r="252" spans="3:3">
      <c r="C252" s="22" t="str">
        <f>IF($D$233="","",IF($D$233="English",'File Directory'!C71,IF($D$233="Filipino",'File Directory'!C96,'File Directory'!C121)))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Directory'!C73,IF($D$233="Filipino",'File Directory'!C98,'File Directory'!C123)))</f>
        <v>For LIS System Administrator</v>
      </c>
    </row>
    <row r="255" spans="3:3">
      <c r="C255" s="22" t="str">
        <f>IF($D$233="","",IF($D$233="English",'File Directory'!C74,IF($D$233="Filipino",'File Directory'!C99,'File Directory'!C124)))</f>
        <v>1. Review the School Level Summary Matrix  validate the correctness of enrollment count vis-a-vis the number of respondents</v>
      </c>
    </row>
    <row r="256" spans="3:3">
      <c r="C256" s="22" t="str">
        <f>IF($D$233="","",IF($D$233="English",'File Directory'!C75,IF($D$233="Filipino",'File Directory'!C100,'File Directory'!C125)))</f>
        <v>2. Login to LIS and click the QC Folder available in the Dashboard</v>
      </c>
    </row>
    <row r="257" spans="3:3">
      <c r="C257" s="22" t="str">
        <f>IF($D$233="","",IF($D$233="English",'File Directory'!C76,IF($D$233="Filipino",'File Directory'!C101,'File Directory'!C126)))</f>
        <v>3. Input total count for each table as appeared in the Summary Matrix.  May use the assigned code as appopriate for easy reference.</v>
      </c>
    </row>
  </sheetData>
  <mergeCells count="20">
    <mergeCell ref="D3:F3"/>
    <mergeCell ref="B4:C4"/>
    <mergeCell ref="G4:H4"/>
    <mergeCell ref="B5:C5"/>
    <mergeCell ref="E5:I5"/>
    <mergeCell ref="AJ177:AJ178"/>
    <mergeCell ref="B27:B28"/>
    <mergeCell ref="J27:J28"/>
    <mergeCell ref="B82:B83"/>
    <mergeCell ref="S82:S83"/>
    <mergeCell ref="B101:B102"/>
    <mergeCell ref="P101:P102"/>
    <mergeCell ref="O158:O159"/>
    <mergeCell ref="B215:B216"/>
    <mergeCell ref="J215:J216"/>
    <mergeCell ref="B233:C233"/>
    <mergeCell ref="B139:B140"/>
    <mergeCell ref="M139:M140"/>
    <mergeCell ref="B158:B159"/>
    <mergeCell ref="B177:B178"/>
  </mergeCells>
  <dataValidations count="1">
    <dataValidation type="list" allowBlank="1" showInputMessage="1" showErrorMessage="1" sqref="D233" xr:uid="{3213AFA0-626F-134E-AB16-045B68F42C31}">
      <formula1>"English,Filipino,Cebuano"</formula1>
    </dataValidation>
  </dataValidations>
  <hyperlinks>
    <hyperlink ref="K1" location="'File Directory'!A1" tooltip="Go Back to File Directory" display="Return to File Directory" xr:uid="{81644D5D-23BD-2041-AB38-D6325D1BED08}"/>
    <hyperlink ref="J1" location="'Summary Matrix MLESF (SEFP)'!A1" tooltip="View Summary Matrix MLESF (SEFP)" display="Return to Summary Matrix MLESF (SEFP)" xr:uid="{02500FF9-D38B-964E-B648-91D8D35BC38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67CF4-5068-417C-BFDA-B9467C46A730}">
  <sheetPr>
    <tabColor rgb="FFFF0000"/>
  </sheetPr>
  <dimension ref="A1:AJ257"/>
  <sheetViews>
    <sheetView zoomScaleNormal="100" workbookViewId="0">
      <selection activeCell="P110" sqref="P110:P117"/>
    </sheetView>
  </sheetViews>
  <sheetFormatPr baseColWidth="10" defaultColWidth="8.6640625" defaultRowHeight="16"/>
  <cols>
    <col min="1" max="1" width="3.6640625" style="53" customWidth="1"/>
    <col min="2" max="2" width="12.1640625" style="53" customWidth="1"/>
    <col min="3" max="3" width="12.33203125" style="53" customWidth="1"/>
    <col min="4" max="4" width="20.83203125" style="53" customWidth="1"/>
    <col min="5" max="5" width="22.33203125" style="53" customWidth="1"/>
    <col min="6" max="6" width="15.5" style="53" customWidth="1"/>
    <col min="7" max="7" width="17.6640625" style="53" customWidth="1"/>
    <col min="8" max="8" width="20.1640625" style="53" customWidth="1"/>
    <col min="9" max="9" width="25.33203125" style="53" customWidth="1"/>
    <col min="10" max="10" width="24.1640625" style="53" customWidth="1"/>
    <col min="11" max="11" width="18" style="53" customWidth="1"/>
    <col min="12" max="12" width="19.83203125" style="53" customWidth="1"/>
    <col min="13" max="13" width="21.1640625" style="53" customWidth="1"/>
    <col min="14" max="14" width="21.83203125" style="53" customWidth="1"/>
    <col min="15" max="15" width="28.5" style="53" customWidth="1"/>
    <col min="16" max="16" width="24.5" style="53" customWidth="1"/>
    <col min="17" max="17" width="21.6640625" style="53" customWidth="1"/>
    <col min="18" max="18" width="13.1640625" style="53" customWidth="1"/>
    <col min="19" max="19" width="14.5" style="53" customWidth="1"/>
    <col min="20" max="20" width="19.33203125" style="53" customWidth="1"/>
    <col min="21" max="21" width="22.83203125" style="53" customWidth="1"/>
    <col min="22" max="22" width="13.5" style="53" customWidth="1"/>
    <col min="23" max="23" width="17.33203125" style="53" customWidth="1"/>
    <col min="24" max="24" width="19.1640625" style="53" customWidth="1"/>
    <col min="25" max="25" width="24.33203125" style="53" customWidth="1"/>
    <col min="26" max="26" width="13.5" style="53" customWidth="1"/>
    <col min="27" max="28" width="15.1640625" style="53" customWidth="1"/>
    <col min="29" max="29" width="18.83203125" style="53" customWidth="1"/>
    <col min="30" max="30" width="12.83203125" style="53" customWidth="1"/>
    <col min="31" max="31" width="16.1640625" style="53" customWidth="1"/>
    <col min="32" max="32" width="18" style="53" customWidth="1"/>
    <col min="33" max="33" width="8.6640625" style="53"/>
    <col min="34" max="34" width="15.83203125" style="53" customWidth="1"/>
    <col min="35" max="35" width="16.5" style="53" customWidth="1"/>
    <col min="36" max="36" width="16.33203125" style="53" customWidth="1"/>
    <col min="37" max="16384" width="8.6640625" style="53"/>
  </cols>
  <sheetData>
    <row r="1" spans="1:36" ht="37" thickBot="1">
      <c r="B1" s="72" t="s">
        <v>230</v>
      </c>
      <c r="J1" s="73" t="s">
        <v>232</v>
      </c>
      <c r="K1" s="74" t="s">
        <v>233</v>
      </c>
    </row>
    <row r="2" spans="1:36" ht="18">
      <c r="B2" s="75" t="s">
        <v>168</v>
      </c>
    </row>
    <row r="3" spans="1:36">
      <c r="B3" s="76" t="s">
        <v>90</v>
      </c>
      <c r="C3" s="77"/>
      <c r="D3" s="143"/>
      <c r="E3" s="143"/>
      <c r="F3" s="143"/>
      <c r="G3" s="76" t="s">
        <v>91</v>
      </c>
      <c r="H3" s="78"/>
      <c r="I3" s="76" t="s">
        <v>177</v>
      </c>
      <c r="J3" s="78"/>
      <c r="K3" s="76" t="s">
        <v>92</v>
      </c>
      <c r="L3" s="78"/>
      <c r="M3" s="76" t="s">
        <v>93</v>
      </c>
      <c r="N3" s="78"/>
    </row>
    <row r="4" spans="1:36" ht="17" thickBot="1">
      <c r="B4" s="149" t="s">
        <v>166</v>
      </c>
      <c r="C4" s="150"/>
      <c r="D4" s="79"/>
      <c r="E4" s="80" t="s">
        <v>148</v>
      </c>
      <c r="F4" s="81"/>
      <c r="G4" s="151" t="s">
        <v>165</v>
      </c>
      <c r="H4" s="152"/>
      <c r="I4" s="82"/>
      <c r="J4" s="83"/>
      <c r="K4" s="83"/>
      <c r="L4" s="83"/>
      <c r="M4" s="83"/>
      <c r="N4" s="83"/>
    </row>
    <row r="5" spans="1:36" ht="16" customHeight="1">
      <c r="B5" s="144" t="s">
        <v>151</v>
      </c>
      <c r="C5" s="144"/>
      <c r="D5" s="84"/>
      <c r="E5" s="153" t="s">
        <v>169</v>
      </c>
      <c r="F5" s="154"/>
      <c r="G5" s="154"/>
      <c r="H5" s="154"/>
      <c r="I5" s="155"/>
      <c r="J5" s="83"/>
      <c r="M5" s="83"/>
      <c r="N5" s="83"/>
    </row>
    <row r="6" spans="1:36" ht="17" customHeight="1" thickBot="1">
      <c r="B6" s="54"/>
      <c r="C6" s="54"/>
      <c r="D6" s="85"/>
      <c r="E6" s="86" t="s">
        <v>170</v>
      </c>
      <c r="F6" s="87"/>
      <c r="G6" s="88" t="s">
        <v>150</v>
      </c>
      <c r="H6" s="88"/>
      <c r="I6" s="89"/>
    </row>
    <row r="7" spans="1:36">
      <c r="B7" s="54"/>
      <c r="C7" s="54"/>
      <c r="D7" s="85"/>
      <c r="E7" s="90"/>
      <c r="F7" s="91"/>
      <c r="G7" s="83"/>
      <c r="H7" s="83"/>
      <c r="I7" s="83"/>
    </row>
    <row r="8" spans="1:36" s="3" customFormat="1">
      <c r="B8" s="2" t="s">
        <v>295</v>
      </c>
    </row>
    <row r="9" spans="1:36" ht="57" customHeight="1">
      <c r="A9" s="95"/>
      <c r="B9" s="96" t="s">
        <v>89</v>
      </c>
      <c r="C9" s="97" t="s">
        <v>296</v>
      </c>
      <c r="D9" s="97" t="s">
        <v>297</v>
      </c>
      <c r="E9" s="98" t="s">
        <v>167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</row>
    <row r="10" spans="1:36" hidden="1">
      <c r="B10" s="117" t="s">
        <v>88</v>
      </c>
      <c r="C10" s="92"/>
      <c r="D10" s="92"/>
      <c r="E10" s="117">
        <f>SUM(C10:D10)</f>
        <v>0</v>
      </c>
    </row>
    <row r="11" spans="1:36" hidden="1">
      <c r="B11" s="117">
        <v>1</v>
      </c>
      <c r="C11" s="92"/>
      <c r="D11" s="92"/>
      <c r="E11" s="117">
        <f t="shared" ref="E11:E20" si="0">SUM(C11:D11)</f>
        <v>0</v>
      </c>
    </row>
    <row r="12" spans="1:36" hidden="1">
      <c r="B12" s="117">
        <v>2</v>
      </c>
      <c r="C12" s="92"/>
      <c r="D12" s="92"/>
      <c r="E12" s="117">
        <f t="shared" si="0"/>
        <v>0</v>
      </c>
    </row>
    <row r="13" spans="1:36" hidden="1">
      <c r="B13" s="117">
        <v>3</v>
      </c>
      <c r="C13" s="92"/>
      <c r="D13" s="92"/>
      <c r="E13" s="117">
        <f t="shared" si="0"/>
        <v>0</v>
      </c>
    </row>
    <row r="14" spans="1:36" hidden="1">
      <c r="B14" s="117">
        <v>4</v>
      </c>
      <c r="C14" s="92"/>
      <c r="D14" s="92"/>
      <c r="E14" s="117">
        <f t="shared" si="0"/>
        <v>0</v>
      </c>
    </row>
    <row r="15" spans="1:36" hidden="1">
      <c r="B15" s="117">
        <v>5</v>
      </c>
      <c r="C15" s="92"/>
      <c r="D15" s="92"/>
      <c r="E15" s="117">
        <f t="shared" si="0"/>
        <v>0</v>
      </c>
    </row>
    <row r="16" spans="1:36" hidden="1">
      <c r="B16" s="117">
        <v>6</v>
      </c>
      <c r="C16" s="92"/>
      <c r="D16" s="92"/>
      <c r="E16" s="117">
        <f t="shared" si="0"/>
        <v>0</v>
      </c>
    </row>
    <row r="17" spans="2:10">
      <c r="B17" s="117">
        <v>7</v>
      </c>
      <c r="C17" s="92">
        <f>SUM('Grade 7_Sec1'!C17,'Grade 7_Sec2'!C17,'Grade 7_Sec3'!C17,'Grade 7_Sec4'!C17,'Grade 7_Sec5'!C17)</f>
        <v>0</v>
      </c>
      <c r="D17" s="92">
        <f>SUM('Grade 7_Sec1'!D17,'Grade 7_Sec2'!D17,'Grade 7_Sec3'!D17,'Grade 7_Sec4'!D17,'Grade 7_Sec5'!D17)</f>
        <v>0</v>
      </c>
      <c r="E17" s="117">
        <f t="shared" si="0"/>
        <v>0</v>
      </c>
    </row>
    <row r="18" spans="2:10">
      <c r="B18" s="117">
        <v>8</v>
      </c>
      <c r="C18" s="92">
        <f>SUM('Grade 8_Sec1'!C18,'Grade 8_Sec2'!C18,'Grade 8_Sec3'!C18,'Grade 8_Sec4'!C18,'Grade 8_Sec5'!C18)</f>
        <v>0</v>
      </c>
      <c r="D18" s="92">
        <f>SUM('Grade 8_Sec1'!D18,'Grade 8_Sec2'!D18,'Grade 8_Sec3'!D18,'Grade 8_Sec4'!D18,'Grade 8_Sec5'!D18)</f>
        <v>0</v>
      </c>
      <c r="E18" s="117">
        <f t="shared" si="0"/>
        <v>0</v>
      </c>
    </row>
    <row r="19" spans="2:10">
      <c r="B19" s="117">
        <v>9</v>
      </c>
      <c r="C19" s="92">
        <f>SUM('Grade 9_Sec1'!C19,'Grade 9_Sec2'!C19,'Grade 9_Sec3'!C19,'Grade 9_Sec4'!C19,'Grade 9_Sec5'!C19)</f>
        <v>25</v>
      </c>
      <c r="D19" s="92">
        <f>SUM('Grade 9_Sec1'!D19,'Grade 9_Sec2'!D19,'Grade 9_Sec3'!D19,'Grade 9_Sec4'!D19,'Grade 9_Sec5'!D19)</f>
        <v>25</v>
      </c>
      <c r="E19" s="117">
        <f t="shared" si="0"/>
        <v>50</v>
      </c>
    </row>
    <row r="20" spans="2:10">
      <c r="B20" s="117">
        <v>10</v>
      </c>
      <c r="C20" s="92">
        <f>SUM('Grade 10_Sec1'!C20,'Grade 10_Sec2'!C20,'Grade 10_Sec3'!C20,'Grade 10_Sec4'!C20,'Grade 10_Sec5'!C20)</f>
        <v>0</v>
      </c>
      <c r="D20" s="92">
        <f>SUM('Grade 10_Sec1'!D20,'Grade 10_Sec2'!D20,'Grade 10_Sec3'!D20,'Grade 10_Sec4'!D20,'Grade 10_Sec5'!D20)</f>
        <v>0</v>
      </c>
      <c r="E20" s="117">
        <f t="shared" si="0"/>
        <v>0</v>
      </c>
    </row>
    <row r="21" spans="2:10" hidden="1">
      <c r="B21" s="117">
        <v>11</v>
      </c>
      <c r="C21" s="92"/>
      <c r="D21" s="92"/>
      <c r="E21" s="117"/>
    </row>
    <row r="22" spans="2:10" hidden="1">
      <c r="B22" s="117">
        <v>12</v>
      </c>
      <c r="C22" s="92"/>
      <c r="D22" s="92"/>
      <c r="E22" s="117"/>
    </row>
    <row r="23" spans="2:10">
      <c r="B23" s="117" t="s">
        <v>94</v>
      </c>
      <c r="C23" s="92">
        <f>NonGraded!C23</f>
        <v>0</v>
      </c>
      <c r="D23" s="92">
        <f>NonGraded!D23</f>
        <v>0</v>
      </c>
      <c r="E23" s="117">
        <f>SUM(C23:D23)</f>
        <v>0</v>
      </c>
    </row>
    <row r="24" spans="2:10">
      <c r="B24" s="117" t="s">
        <v>7</v>
      </c>
      <c r="C24" s="92">
        <f>SUM(C10:C23)</f>
        <v>25</v>
      </c>
      <c r="D24" s="92">
        <f>SUM(D10:D23)</f>
        <v>25</v>
      </c>
      <c r="E24" s="117">
        <f>D24+C24</f>
        <v>50</v>
      </c>
    </row>
    <row r="25" spans="2:10">
      <c r="B25" s="99"/>
    </row>
    <row r="26" spans="2:10">
      <c r="B26" s="56" t="s">
        <v>323</v>
      </c>
    </row>
    <row r="27" spans="2:10" ht="77" customHeight="1">
      <c r="B27" s="145" t="s">
        <v>89</v>
      </c>
      <c r="C27" s="92" t="s">
        <v>0</v>
      </c>
      <c r="D27" s="92" t="s">
        <v>1</v>
      </c>
      <c r="E27" s="92" t="s">
        <v>2</v>
      </c>
      <c r="F27" s="92" t="s">
        <v>3</v>
      </c>
      <c r="G27" s="92" t="s">
        <v>4</v>
      </c>
      <c r="H27" s="92" t="s">
        <v>5</v>
      </c>
      <c r="I27" s="92" t="s">
        <v>6</v>
      </c>
      <c r="J27" s="147" t="s">
        <v>167</v>
      </c>
    </row>
    <row r="28" spans="2:10" ht="17.5" customHeight="1">
      <c r="B28" s="146"/>
      <c r="C28" s="93" t="s">
        <v>113</v>
      </c>
      <c r="D28" s="93" t="s">
        <v>114</v>
      </c>
      <c r="E28" s="93" t="s">
        <v>115</v>
      </c>
      <c r="F28" s="93" t="s">
        <v>116</v>
      </c>
      <c r="G28" s="93" t="s">
        <v>117</v>
      </c>
      <c r="H28" s="93" t="s">
        <v>118</v>
      </c>
      <c r="I28" s="93" t="s">
        <v>119</v>
      </c>
      <c r="J28" s="148"/>
    </row>
    <row r="29" spans="2:10" ht="18" hidden="1" customHeight="1">
      <c r="B29" s="94" t="s">
        <v>88</v>
      </c>
      <c r="C29" s="92"/>
      <c r="D29" s="92"/>
      <c r="E29" s="92"/>
      <c r="F29" s="92"/>
      <c r="G29" s="92"/>
      <c r="H29" s="92"/>
      <c r="I29" s="92"/>
      <c r="J29" s="94">
        <f>SUM(C29:I29)</f>
        <v>0</v>
      </c>
    </row>
    <row r="30" spans="2:10" ht="18" hidden="1" customHeight="1">
      <c r="B30" s="94">
        <v>1</v>
      </c>
      <c r="C30" s="92"/>
      <c r="D30" s="92"/>
      <c r="E30" s="92"/>
      <c r="F30" s="92"/>
      <c r="G30" s="92"/>
      <c r="H30" s="92"/>
      <c r="I30" s="92"/>
      <c r="J30" s="94">
        <f t="shared" ref="J30:J42" si="1">SUM(C30:I30)</f>
        <v>0</v>
      </c>
    </row>
    <row r="31" spans="2:10" ht="18" hidden="1" customHeight="1">
      <c r="B31" s="94">
        <v>2</v>
      </c>
      <c r="C31" s="92"/>
      <c r="D31" s="92"/>
      <c r="E31" s="92"/>
      <c r="F31" s="92"/>
      <c r="G31" s="92"/>
      <c r="H31" s="92"/>
      <c r="I31" s="92"/>
      <c r="J31" s="94">
        <f t="shared" si="1"/>
        <v>0</v>
      </c>
    </row>
    <row r="32" spans="2:10" ht="18" hidden="1" customHeight="1">
      <c r="B32" s="94">
        <v>3</v>
      </c>
      <c r="C32" s="92"/>
      <c r="D32" s="92"/>
      <c r="E32" s="92"/>
      <c r="F32" s="92"/>
      <c r="G32" s="92"/>
      <c r="H32" s="92"/>
      <c r="I32" s="92"/>
      <c r="J32" s="94">
        <f t="shared" si="1"/>
        <v>0</v>
      </c>
    </row>
    <row r="33" spans="1:36" ht="18" hidden="1" customHeight="1">
      <c r="B33" s="94">
        <v>4</v>
      </c>
      <c r="C33" s="92"/>
      <c r="D33" s="92"/>
      <c r="E33" s="92"/>
      <c r="F33" s="92"/>
      <c r="G33" s="92"/>
      <c r="H33" s="92"/>
      <c r="I33" s="92"/>
      <c r="J33" s="94">
        <f t="shared" si="1"/>
        <v>0</v>
      </c>
    </row>
    <row r="34" spans="1:36" ht="18" hidden="1" customHeight="1">
      <c r="B34" s="94">
        <v>5</v>
      </c>
      <c r="C34" s="92"/>
      <c r="D34" s="92"/>
      <c r="E34" s="92"/>
      <c r="F34" s="92"/>
      <c r="G34" s="92"/>
      <c r="H34" s="92"/>
      <c r="I34" s="92"/>
      <c r="J34" s="94">
        <f t="shared" si="1"/>
        <v>0</v>
      </c>
    </row>
    <row r="35" spans="1:36" ht="18" hidden="1" customHeight="1">
      <c r="B35" s="94">
        <v>6</v>
      </c>
      <c r="C35" s="92"/>
      <c r="D35" s="92"/>
      <c r="E35" s="92"/>
      <c r="F35" s="92"/>
      <c r="G35" s="92"/>
      <c r="H35" s="92"/>
      <c r="I35" s="92"/>
      <c r="J35" s="94">
        <f t="shared" si="1"/>
        <v>0</v>
      </c>
    </row>
    <row r="36" spans="1:36" ht="18" customHeight="1">
      <c r="B36" s="94">
        <v>7</v>
      </c>
      <c r="C36" s="92">
        <f>SUM('Grade 7_Sec1'!C36,'Grade 7_Sec2'!C36,'Grade 7_Sec3'!C36,'Grade 7_Sec4'!C36,'Grade 7_Sec5'!C36)</f>
        <v>0</v>
      </c>
      <c r="D36" s="92">
        <f>SUM('Grade 7_Sec1'!D36,'Grade 7_Sec2'!D36,'Grade 7_Sec3'!D36,'Grade 7_Sec4'!D36,'Grade 7_Sec5'!D36)</f>
        <v>0</v>
      </c>
      <c r="E36" s="92">
        <f>SUM('Grade 7_Sec1'!E36,'Grade 7_Sec2'!E36,'Grade 7_Sec3'!E36,'Grade 7_Sec4'!E36,'Grade 7_Sec5'!E36)</f>
        <v>0</v>
      </c>
      <c r="F36" s="92">
        <f>SUM('Grade 7_Sec1'!F36,'Grade 7_Sec2'!F36,'Grade 7_Sec3'!F36,'Grade 7_Sec4'!F36,'Grade 7_Sec5'!F36)</f>
        <v>0</v>
      </c>
      <c r="G36" s="92">
        <f>SUM('Grade 7_Sec1'!G36,'Grade 7_Sec2'!G36,'Grade 7_Sec3'!G36,'Grade 7_Sec4'!G36,'Grade 7_Sec5'!G36)</f>
        <v>0</v>
      </c>
      <c r="H36" s="92">
        <f>SUM('Grade 7_Sec1'!H36,'Grade 7_Sec2'!H36,'Grade 7_Sec3'!H36,'Grade 7_Sec4'!H36,'Grade 7_Sec5'!H36)</f>
        <v>0</v>
      </c>
      <c r="I36" s="92">
        <f>SUM('Grade 7_Sec1'!I36,'Grade 7_Sec2'!I36,'Grade 7_Sec3'!I36,'Grade 7_Sec4'!I36,'Grade 7_Sec5'!I36)</f>
        <v>0</v>
      </c>
      <c r="J36" s="94">
        <f t="shared" si="1"/>
        <v>0</v>
      </c>
    </row>
    <row r="37" spans="1:36" ht="18" customHeight="1">
      <c r="B37" s="94">
        <v>8</v>
      </c>
      <c r="C37" s="92">
        <f>SUM('Grade 8_Sec1'!C37,'Grade 8_Sec2'!C37,'Grade 8_Sec3'!C37,'Grade 8_Sec4'!C37,'Grade 8_Sec5'!C37)</f>
        <v>0</v>
      </c>
      <c r="D37" s="92">
        <f>SUM('Grade 8_Sec1'!D37,'Grade 8_Sec2'!D37,'Grade 8_Sec3'!D37,'Grade 8_Sec4'!D37,'Grade 8_Sec5'!D37)</f>
        <v>0</v>
      </c>
      <c r="E37" s="92">
        <f>SUM('Grade 8_Sec1'!E37,'Grade 8_Sec2'!E37,'Grade 8_Sec3'!E37,'Grade 8_Sec4'!E37,'Grade 8_Sec5'!E37)</f>
        <v>0</v>
      </c>
      <c r="F37" s="92">
        <f>SUM('Grade 8_Sec1'!F37,'Grade 8_Sec2'!F37,'Grade 8_Sec3'!F37,'Grade 8_Sec4'!F37,'Grade 8_Sec5'!F37)</f>
        <v>0</v>
      </c>
      <c r="G37" s="92">
        <f>SUM('Grade 8_Sec1'!G37,'Grade 8_Sec2'!G37,'Grade 8_Sec3'!G37,'Grade 8_Sec4'!G37,'Grade 8_Sec5'!G37)</f>
        <v>0</v>
      </c>
      <c r="H37" s="92">
        <f>SUM('Grade 8_Sec1'!H37,'Grade 8_Sec2'!H37,'Grade 8_Sec3'!H37,'Grade 8_Sec4'!H37,'Grade 8_Sec5'!H37)</f>
        <v>0</v>
      </c>
      <c r="I37" s="92">
        <f>SUM('Grade 8_Sec1'!I37,'Grade 8_Sec2'!I37,'Grade 8_Sec3'!I37,'Grade 8_Sec4'!I37,'Grade 8_Sec5'!I37)</f>
        <v>0</v>
      </c>
      <c r="J37" s="94">
        <f t="shared" si="1"/>
        <v>0</v>
      </c>
    </row>
    <row r="38" spans="1:36" ht="18" customHeight="1">
      <c r="B38" s="94">
        <v>9</v>
      </c>
      <c r="C38" s="92">
        <f>SUM('Grade 9_Sec1'!C38,'Grade 9_Sec2'!C38,'Grade 9_Sec3'!C38,'Grade 9_Sec4'!C38,'Grade 9_Sec5'!C38)</f>
        <v>0</v>
      </c>
      <c r="D38" s="92">
        <f>SUM('Grade 9_Sec1'!D38,'Grade 9_Sec2'!D38,'Grade 9_Sec3'!D38,'Grade 9_Sec4'!D38,'Grade 9_Sec5'!D38)</f>
        <v>0</v>
      </c>
      <c r="E38" s="92">
        <f>SUM('Grade 9_Sec1'!E38,'Grade 9_Sec2'!E38,'Grade 9_Sec3'!E38,'Grade 9_Sec4'!E38,'Grade 9_Sec5'!E38)</f>
        <v>0</v>
      </c>
      <c r="F38" s="92">
        <f>SUM('Grade 9_Sec1'!F38,'Grade 9_Sec2'!F38,'Grade 9_Sec3'!F38,'Grade 9_Sec4'!F38,'Grade 9_Sec5'!F38)</f>
        <v>0</v>
      </c>
      <c r="G38" s="92">
        <f>SUM('Grade 9_Sec1'!G38,'Grade 9_Sec2'!G38,'Grade 9_Sec3'!G38,'Grade 9_Sec4'!G38,'Grade 9_Sec5'!G38)</f>
        <v>0</v>
      </c>
      <c r="H38" s="92">
        <f>SUM('Grade 9_Sec1'!H38,'Grade 9_Sec2'!H38,'Grade 9_Sec3'!H38,'Grade 9_Sec4'!H38,'Grade 9_Sec5'!H38)</f>
        <v>0</v>
      </c>
      <c r="I38" s="92">
        <f>SUM('Grade 9_Sec1'!I38,'Grade 9_Sec2'!I38,'Grade 9_Sec3'!I38,'Grade 9_Sec4'!I38,'Grade 9_Sec5'!I38)</f>
        <v>0</v>
      </c>
      <c r="J38" s="94">
        <f t="shared" si="1"/>
        <v>0</v>
      </c>
    </row>
    <row r="39" spans="1:36" ht="18" customHeight="1">
      <c r="B39" s="94">
        <v>10</v>
      </c>
      <c r="C39" s="92">
        <f>SUM('Grade 10_Sec1'!C39,'Grade 10_Sec2'!C39,'Grade 10_Sec3'!C39,'Grade 10_Sec4'!C39,'Grade 10_Sec5'!C39)</f>
        <v>0</v>
      </c>
      <c r="D39" s="92">
        <f>SUM('Grade 10_Sec1'!D39,'Grade 10_Sec2'!D39,'Grade 10_Sec3'!D39,'Grade 10_Sec4'!D39,'Grade 10_Sec5'!D39)</f>
        <v>0</v>
      </c>
      <c r="E39" s="92">
        <f>SUM('Grade 10_Sec1'!E39,'Grade 10_Sec2'!E39,'Grade 10_Sec3'!E39,'Grade 10_Sec4'!E39,'Grade 10_Sec5'!E39)</f>
        <v>0</v>
      </c>
      <c r="F39" s="92">
        <f>SUM('Grade 10_Sec1'!F39,'Grade 10_Sec2'!F39,'Grade 10_Sec3'!F39,'Grade 10_Sec4'!F39,'Grade 10_Sec5'!F39)</f>
        <v>0</v>
      </c>
      <c r="G39" s="92">
        <f>SUM('Grade 10_Sec1'!G39,'Grade 10_Sec2'!G39,'Grade 10_Sec3'!G39,'Grade 10_Sec4'!G39,'Grade 10_Sec5'!G39)</f>
        <v>0</v>
      </c>
      <c r="H39" s="92">
        <f>SUM('Grade 10_Sec1'!H39,'Grade 10_Sec2'!H39,'Grade 10_Sec3'!H39,'Grade 10_Sec4'!H39,'Grade 10_Sec5'!H39)</f>
        <v>0</v>
      </c>
      <c r="I39" s="92">
        <f>SUM('Grade 10_Sec1'!I39,'Grade 10_Sec2'!I39,'Grade 10_Sec3'!I39,'Grade 10_Sec4'!I39,'Grade 10_Sec5'!I39)</f>
        <v>0</v>
      </c>
      <c r="J39" s="94">
        <f t="shared" si="1"/>
        <v>0</v>
      </c>
    </row>
    <row r="40" spans="1:36" ht="18" hidden="1" customHeight="1">
      <c r="B40" s="94">
        <v>11</v>
      </c>
      <c r="C40" s="92"/>
      <c r="D40" s="92"/>
      <c r="E40" s="92"/>
      <c r="F40" s="92"/>
      <c r="G40" s="92"/>
      <c r="H40" s="92"/>
      <c r="I40" s="92"/>
      <c r="J40" s="94"/>
    </row>
    <row r="41" spans="1:36" ht="18" hidden="1" customHeight="1">
      <c r="B41" s="94">
        <v>12</v>
      </c>
      <c r="C41" s="92"/>
      <c r="D41" s="92"/>
      <c r="E41" s="92"/>
      <c r="F41" s="92"/>
      <c r="G41" s="92"/>
      <c r="H41" s="92"/>
      <c r="I41" s="92"/>
      <c r="J41" s="94"/>
    </row>
    <row r="42" spans="1:36" ht="18" customHeight="1">
      <c r="B42" s="94" t="s">
        <v>94</v>
      </c>
      <c r="C42" s="92">
        <f>NonGraded!C42</f>
        <v>0</v>
      </c>
      <c r="D42" s="92">
        <f>NonGraded!D42</f>
        <v>0</v>
      </c>
      <c r="E42" s="92">
        <f>NonGraded!E42</f>
        <v>0</v>
      </c>
      <c r="F42" s="92">
        <f>NonGraded!F42</f>
        <v>0</v>
      </c>
      <c r="G42" s="92">
        <f>NonGraded!G42</f>
        <v>0</v>
      </c>
      <c r="H42" s="92">
        <f>NonGraded!H42</f>
        <v>0</v>
      </c>
      <c r="I42" s="92">
        <f>NonGraded!I42</f>
        <v>0</v>
      </c>
      <c r="J42" s="94">
        <f t="shared" si="1"/>
        <v>0</v>
      </c>
    </row>
    <row r="43" spans="1:36" ht="18" customHeight="1">
      <c r="B43" s="94" t="s">
        <v>7</v>
      </c>
      <c r="C43" s="92">
        <f>SUM(C29:C42)</f>
        <v>0</v>
      </c>
      <c r="D43" s="92">
        <f t="shared" ref="D43:I43" si="2">SUM(D29:D42)</f>
        <v>0</v>
      </c>
      <c r="E43" s="92">
        <f t="shared" si="2"/>
        <v>0</v>
      </c>
      <c r="F43" s="92">
        <f t="shared" si="2"/>
        <v>0</v>
      </c>
      <c r="G43" s="92">
        <f t="shared" si="2"/>
        <v>0</v>
      </c>
      <c r="H43" s="92">
        <f t="shared" si="2"/>
        <v>0</v>
      </c>
      <c r="I43" s="92">
        <f t="shared" si="2"/>
        <v>0</v>
      </c>
      <c r="J43" s="94">
        <f>SUM(C43:I43)</f>
        <v>0</v>
      </c>
    </row>
    <row r="45" spans="1:36">
      <c r="B45" s="56" t="s">
        <v>219</v>
      </c>
    </row>
    <row r="46" spans="1:36" ht="57" customHeight="1">
      <c r="A46" s="95"/>
      <c r="B46" s="96" t="s">
        <v>89</v>
      </c>
      <c r="C46" s="97" t="s">
        <v>8</v>
      </c>
      <c r="D46" s="97" t="s">
        <v>9</v>
      </c>
      <c r="E46" s="98" t="s">
        <v>167</v>
      </c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</row>
    <row r="47" spans="1:36" hidden="1">
      <c r="B47" s="94" t="s">
        <v>88</v>
      </c>
      <c r="C47" s="92"/>
      <c r="D47" s="92"/>
      <c r="E47" s="94">
        <f>SUM(C47:D47)</f>
        <v>0</v>
      </c>
    </row>
    <row r="48" spans="1:36" hidden="1">
      <c r="B48" s="94">
        <v>1</v>
      </c>
      <c r="C48" s="92"/>
      <c r="D48" s="92"/>
      <c r="E48" s="94">
        <f t="shared" ref="E48:E60" si="3">SUM(C48:D48)</f>
        <v>0</v>
      </c>
    </row>
    <row r="49" spans="2:10" hidden="1">
      <c r="B49" s="94">
        <v>2</v>
      </c>
      <c r="C49" s="92"/>
      <c r="D49" s="92"/>
      <c r="E49" s="94">
        <f t="shared" si="3"/>
        <v>0</v>
      </c>
    </row>
    <row r="50" spans="2:10" hidden="1">
      <c r="B50" s="94">
        <v>3</v>
      </c>
      <c r="C50" s="92"/>
      <c r="D50" s="92"/>
      <c r="E50" s="94">
        <f t="shared" si="3"/>
        <v>0</v>
      </c>
    </row>
    <row r="51" spans="2:10" hidden="1">
      <c r="B51" s="94">
        <v>4</v>
      </c>
      <c r="C51" s="92"/>
      <c r="D51" s="92"/>
      <c r="E51" s="94">
        <f t="shared" si="3"/>
        <v>0</v>
      </c>
    </row>
    <row r="52" spans="2:10" hidden="1">
      <c r="B52" s="94">
        <v>5</v>
      </c>
      <c r="C52" s="92"/>
      <c r="D52" s="92"/>
      <c r="E52" s="94">
        <f t="shared" si="3"/>
        <v>0</v>
      </c>
    </row>
    <row r="53" spans="2:10" hidden="1">
      <c r="B53" s="94">
        <v>6</v>
      </c>
      <c r="C53" s="92"/>
      <c r="D53" s="92"/>
      <c r="E53" s="94">
        <f t="shared" si="3"/>
        <v>0</v>
      </c>
    </row>
    <row r="54" spans="2:10">
      <c r="B54" s="94">
        <v>7</v>
      </c>
      <c r="C54" s="92">
        <f>SUM('Grade 7_Sec1'!C54,'Grade 7_Sec2'!C54,'Grade 7_Sec3'!C54,'Grade 7_Sec4'!C54,'Grade 7_Sec5'!C54)</f>
        <v>0</v>
      </c>
      <c r="D54" s="92">
        <f>SUM('Grade 7_Sec1'!D54,'Grade 7_Sec2'!D54,'Grade 7_Sec3'!D54,'Grade 7_Sec4'!D54,'Grade 7_Sec5'!D54)</f>
        <v>0</v>
      </c>
      <c r="E54" s="94">
        <f t="shared" si="3"/>
        <v>0</v>
      </c>
    </row>
    <row r="55" spans="2:10">
      <c r="B55" s="94">
        <v>8</v>
      </c>
      <c r="C55" s="92">
        <f>SUM('Grade 8_Sec1'!C55,'Grade 8_Sec2'!C55,'Grade 8_Sec3'!C55,'Grade 8_Sec4'!C55,'Grade 8_Sec5'!C55)</f>
        <v>0</v>
      </c>
      <c r="D55" s="92">
        <f>SUM('Grade 8_Sec1'!D55,'Grade 8_Sec2'!D55,'Grade 8_Sec3'!D55,'Grade 8_Sec4'!D55,'Grade 8_Sec5'!D55)</f>
        <v>0</v>
      </c>
      <c r="E55" s="94">
        <f t="shared" si="3"/>
        <v>0</v>
      </c>
    </row>
    <row r="56" spans="2:10">
      <c r="B56" s="94">
        <v>9</v>
      </c>
      <c r="C56" s="92">
        <f>SUM('Grade 9_Sec1'!C56,'Grade 9_Sec2'!C56,'Grade 9_Sec3'!C56,'Grade 9_Sec4'!C56,'Grade 9_Sec5'!C56)</f>
        <v>0</v>
      </c>
      <c r="D56" s="92">
        <f>SUM('Grade 9_Sec1'!D56,'Grade 9_Sec2'!D56,'Grade 9_Sec3'!D56,'Grade 9_Sec4'!D56,'Grade 9_Sec5'!D56)</f>
        <v>0</v>
      </c>
      <c r="E56" s="94">
        <f t="shared" si="3"/>
        <v>0</v>
      </c>
    </row>
    <row r="57" spans="2:10">
      <c r="B57" s="94">
        <v>10</v>
      </c>
      <c r="C57" s="92">
        <f>SUM('Grade 10_Sec1'!C57,'Grade 10_Sec2'!C57,'Grade 10_Sec3'!C57,'Grade 10_Sec4'!C57,'Grade 10_Sec5'!C57)</f>
        <v>0</v>
      </c>
      <c r="D57" s="92">
        <f>SUM('Grade 10_Sec1'!D57,'Grade 10_Sec2'!D57,'Grade 10_Sec3'!D57,'Grade 10_Sec4'!D57,'Grade 10_Sec5'!D57)</f>
        <v>0</v>
      </c>
      <c r="E57" s="94">
        <f t="shared" si="3"/>
        <v>0</v>
      </c>
    </row>
    <row r="58" spans="2:10" hidden="1">
      <c r="B58" s="94">
        <v>11</v>
      </c>
      <c r="C58" s="92"/>
      <c r="D58" s="92"/>
      <c r="E58" s="94"/>
    </row>
    <row r="59" spans="2:10" hidden="1">
      <c r="B59" s="94">
        <v>12</v>
      </c>
      <c r="C59" s="92"/>
      <c r="D59" s="92"/>
      <c r="E59" s="94"/>
    </row>
    <row r="60" spans="2:10">
      <c r="B60" s="94" t="s">
        <v>94</v>
      </c>
      <c r="C60" s="92">
        <f>NonGraded!C60</f>
        <v>0</v>
      </c>
      <c r="D60" s="92">
        <f>NonGraded!D60</f>
        <v>0</v>
      </c>
      <c r="E60" s="94">
        <f t="shared" si="3"/>
        <v>0</v>
      </c>
    </row>
    <row r="61" spans="2:10">
      <c r="B61" s="94" t="s">
        <v>7</v>
      </c>
      <c r="C61" s="92">
        <f>SUM(C47:C60)</f>
        <v>0</v>
      </c>
      <c r="D61" s="92">
        <f>SUM(D47:D60)</f>
        <v>0</v>
      </c>
      <c r="E61" s="94">
        <f>D61+C61</f>
        <v>0</v>
      </c>
    </row>
    <row r="62" spans="2:10">
      <c r="B62" s="99"/>
    </row>
    <row r="63" spans="2:10" s="56" customFormat="1">
      <c r="B63" s="56" t="s">
        <v>220</v>
      </c>
    </row>
    <row r="64" spans="2:10" s="3" customFormat="1" ht="62" customHeight="1">
      <c r="B64" s="132" t="s">
        <v>89</v>
      </c>
      <c r="C64" s="92" t="s">
        <v>298</v>
      </c>
      <c r="D64" s="92" t="s">
        <v>299</v>
      </c>
      <c r="E64" s="92" t="s">
        <v>300</v>
      </c>
      <c r="F64" s="92" t="s">
        <v>301</v>
      </c>
      <c r="G64" s="92" t="s">
        <v>302</v>
      </c>
      <c r="H64" s="92" t="s">
        <v>303</v>
      </c>
      <c r="I64" s="92" t="s">
        <v>343</v>
      </c>
      <c r="J64" s="63" t="s">
        <v>167</v>
      </c>
    </row>
    <row r="65" spans="2:10" hidden="1">
      <c r="B65" s="94" t="s">
        <v>88</v>
      </c>
      <c r="C65" s="92"/>
      <c r="D65" s="92"/>
      <c r="E65" s="92"/>
      <c r="F65" s="92"/>
      <c r="G65" s="92"/>
      <c r="H65" s="92"/>
      <c r="I65" s="92"/>
      <c r="J65" s="94">
        <f>SUM(C65:I65)</f>
        <v>0</v>
      </c>
    </row>
    <row r="66" spans="2:10" hidden="1">
      <c r="B66" s="94">
        <v>1</v>
      </c>
      <c r="C66" s="92"/>
      <c r="D66" s="92"/>
      <c r="E66" s="92"/>
      <c r="F66" s="92"/>
      <c r="G66" s="92"/>
      <c r="H66" s="92"/>
      <c r="I66" s="92"/>
      <c r="J66" s="94">
        <f t="shared" ref="J66:J78" si="4">SUM(C66:I66)</f>
        <v>0</v>
      </c>
    </row>
    <row r="67" spans="2:10" hidden="1">
      <c r="B67" s="94">
        <v>2</v>
      </c>
      <c r="C67" s="92"/>
      <c r="D67" s="92"/>
      <c r="E67" s="92"/>
      <c r="F67" s="92"/>
      <c r="G67" s="92"/>
      <c r="H67" s="92"/>
      <c r="I67" s="92"/>
      <c r="J67" s="94">
        <f t="shared" si="4"/>
        <v>0</v>
      </c>
    </row>
    <row r="68" spans="2:10" hidden="1">
      <c r="B68" s="94">
        <v>3</v>
      </c>
      <c r="C68" s="92"/>
      <c r="D68" s="92"/>
      <c r="E68" s="92"/>
      <c r="F68" s="92"/>
      <c r="G68" s="92"/>
      <c r="H68" s="92"/>
      <c r="I68" s="92"/>
      <c r="J68" s="94">
        <f t="shared" si="4"/>
        <v>0</v>
      </c>
    </row>
    <row r="69" spans="2:10" hidden="1">
      <c r="B69" s="94">
        <v>4</v>
      </c>
      <c r="C69" s="92"/>
      <c r="D69" s="92"/>
      <c r="E69" s="92"/>
      <c r="F69" s="92"/>
      <c r="G69" s="92"/>
      <c r="H69" s="92"/>
      <c r="I69" s="92"/>
      <c r="J69" s="94">
        <f t="shared" si="4"/>
        <v>0</v>
      </c>
    </row>
    <row r="70" spans="2:10" hidden="1">
      <c r="B70" s="94">
        <v>5</v>
      </c>
      <c r="C70" s="92"/>
      <c r="D70" s="92"/>
      <c r="E70" s="92"/>
      <c r="F70" s="92"/>
      <c r="G70" s="92"/>
      <c r="H70" s="92"/>
      <c r="I70" s="92"/>
      <c r="J70" s="94">
        <f t="shared" si="4"/>
        <v>0</v>
      </c>
    </row>
    <row r="71" spans="2:10" hidden="1">
      <c r="B71" s="94">
        <v>6</v>
      </c>
      <c r="C71" s="92"/>
      <c r="D71" s="92"/>
      <c r="E71" s="92"/>
      <c r="F71" s="92"/>
      <c r="G71" s="92"/>
      <c r="H71" s="92"/>
      <c r="I71" s="92"/>
      <c r="J71" s="94">
        <f t="shared" si="4"/>
        <v>0</v>
      </c>
    </row>
    <row r="72" spans="2:10">
      <c r="B72" s="94">
        <v>7</v>
      </c>
      <c r="C72" s="92">
        <f>SUM('Grade 7_Sec1'!C72,'Grade 7_Sec2'!C72,'Grade 7_Sec3'!C72,'Grade 7_Sec4'!C72,'Grade 7_Sec5'!C72)</f>
        <v>0</v>
      </c>
      <c r="D72" s="92">
        <f>SUM('Grade 7_Sec1'!D72,'Grade 7_Sec2'!D72,'Grade 7_Sec3'!D72,'Grade 7_Sec4'!D72,'Grade 7_Sec5'!D72)</f>
        <v>0</v>
      </c>
      <c r="E72" s="92">
        <f>SUM('Grade 7_Sec1'!E72,'Grade 7_Sec2'!E72,'Grade 7_Sec3'!E72,'Grade 7_Sec4'!E72,'Grade 7_Sec5'!E72)</f>
        <v>0</v>
      </c>
      <c r="F72" s="92">
        <f>SUM('Grade 7_Sec1'!F72,'Grade 7_Sec2'!F72,'Grade 7_Sec3'!F72,'Grade 7_Sec4'!F72,'Grade 7_Sec5'!F72)</f>
        <v>0</v>
      </c>
      <c r="G72" s="92">
        <f>SUM('Grade 7_Sec1'!G72,'Grade 7_Sec2'!G72,'Grade 7_Sec3'!G72,'Grade 7_Sec4'!G72,'Grade 7_Sec5'!G72)</f>
        <v>0</v>
      </c>
      <c r="H72" s="92">
        <f>SUM('Grade 7_Sec1'!H72,'Grade 7_Sec2'!H72,'Grade 7_Sec3'!H72,'Grade 7_Sec4'!H72,'Grade 7_Sec5'!H72)</f>
        <v>0</v>
      </c>
      <c r="I72" s="92">
        <f>SUM('Grade 7_Sec1'!I72,'Grade 7_Sec2'!I72,'Grade 7_Sec3'!I72,'Grade 7_Sec4'!I72,'Grade 7_Sec5'!I72)</f>
        <v>0</v>
      </c>
      <c r="J72" s="94">
        <f t="shared" si="4"/>
        <v>0</v>
      </c>
    </row>
    <row r="73" spans="2:10">
      <c r="B73" s="94">
        <v>8</v>
      </c>
      <c r="C73" s="92">
        <f>SUM('Grade 8_Sec1'!C73,'Grade 8_Sec2'!C73,'Grade 8_Sec3'!C73,'Grade 8_Sec4'!C73,'Grade 8_Sec5'!C73)</f>
        <v>0</v>
      </c>
      <c r="D73" s="92">
        <f>SUM('Grade 8_Sec1'!D73,'Grade 8_Sec2'!D73,'Grade 8_Sec3'!D73,'Grade 8_Sec4'!D73,'Grade 8_Sec5'!D73)</f>
        <v>0</v>
      </c>
      <c r="E73" s="92">
        <f>SUM('Grade 8_Sec1'!E73,'Grade 8_Sec2'!E73,'Grade 8_Sec3'!E73,'Grade 8_Sec4'!E73,'Grade 8_Sec5'!E73)</f>
        <v>0</v>
      </c>
      <c r="F73" s="92">
        <f>SUM('Grade 8_Sec1'!F73,'Grade 8_Sec2'!F73,'Grade 8_Sec3'!F73,'Grade 8_Sec4'!F73,'Grade 8_Sec5'!F73)</f>
        <v>0</v>
      </c>
      <c r="G73" s="92">
        <f>SUM('Grade 8_Sec1'!G73,'Grade 8_Sec2'!G73,'Grade 8_Sec3'!G73,'Grade 8_Sec4'!G73,'Grade 8_Sec5'!G73)</f>
        <v>0</v>
      </c>
      <c r="H73" s="92">
        <f>SUM('Grade 8_Sec1'!H73,'Grade 8_Sec2'!H73,'Grade 8_Sec3'!H73,'Grade 8_Sec4'!H73,'Grade 8_Sec5'!H73)</f>
        <v>0</v>
      </c>
      <c r="I73" s="92">
        <f>SUM('Grade 8_Sec1'!I73,'Grade 8_Sec2'!I73,'Grade 8_Sec3'!I73,'Grade 8_Sec4'!I73,'Grade 8_Sec5'!I73)</f>
        <v>0</v>
      </c>
      <c r="J73" s="94">
        <f t="shared" si="4"/>
        <v>0</v>
      </c>
    </row>
    <row r="74" spans="2:10">
      <c r="B74" s="94">
        <v>9</v>
      </c>
      <c r="C74" s="92">
        <f>SUM('Grade 9_Sec1'!C74,'Grade 9_Sec2'!C74,'Grade 9_Sec3'!C74,'Grade 9_Sec4'!C74,'Grade 9_Sec5'!C74)</f>
        <v>0</v>
      </c>
      <c r="D74" s="92">
        <f>SUM('Grade 9_Sec1'!D74,'Grade 9_Sec2'!D74,'Grade 9_Sec3'!D74,'Grade 9_Sec4'!D74,'Grade 9_Sec5'!D74)</f>
        <v>0</v>
      </c>
      <c r="E74" s="92">
        <f>SUM('Grade 9_Sec1'!E74,'Grade 9_Sec2'!E74,'Grade 9_Sec3'!E74,'Grade 9_Sec4'!E74,'Grade 9_Sec5'!E74)</f>
        <v>0</v>
      </c>
      <c r="F74" s="92">
        <f>SUM('Grade 9_Sec1'!F74,'Grade 9_Sec2'!F74,'Grade 9_Sec3'!F74,'Grade 9_Sec4'!F74,'Grade 9_Sec5'!F74)</f>
        <v>0</v>
      </c>
      <c r="G74" s="92">
        <f>SUM('Grade 9_Sec1'!G74,'Grade 9_Sec2'!G74,'Grade 9_Sec3'!G74,'Grade 9_Sec4'!G74,'Grade 9_Sec5'!G74)</f>
        <v>0</v>
      </c>
      <c r="H74" s="92">
        <f>SUM('Grade 9_Sec1'!H74,'Grade 9_Sec2'!H74,'Grade 9_Sec3'!H74,'Grade 9_Sec4'!H74,'Grade 9_Sec5'!H74)</f>
        <v>0</v>
      </c>
      <c r="I74" s="92">
        <f>SUM('Grade 9_Sec1'!I74,'Grade 9_Sec2'!I74,'Grade 9_Sec3'!I74,'Grade 9_Sec4'!I74,'Grade 9_Sec5'!I74)</f>
        <v>0</v>
      </c>
      <c r="J74" s="94">
        <f t="shared" si="4"/>
        <v>0</v>
      </c>
    </row>
    <row r="75" spans="2:10">
      <c r="B75" s="94">
        <v>10</v>
      </c>
      <c r="C75" s="92">
        <f>SUM('Grade 10_Sec1'!C75,'Grade 10_Sec2'!C75,'Grade 10_Sec3'!C75,'Grade 10_Sec4'!C75,'Grade 10_Sec5'!C75)</f>
        <v>0</v>
      </c>
      <c r="D75" s="92">
        <f>SUM('Grade 10_Sec1'!D75,'Grade 10_Sec2'!D75,'Grade 10_Sec3'!D75,'Grade 10_Sec4'!D75,'Grade 10_Sec5'!D75)</f>
        <v>0</v>
      </c>
      <c r="E75" s="92">
        <f>SUM('Grade 10_Sec1'!E75,'Grade 10_Sec2'!E75,'Grade 10_Sec3'!E75,'Grade 10_Sec4'!E75,'Grade 10_Sec5'!E75)</f>
        <v>0</v>
      </c>
      <c r="F75" s="92">
        <f>SUM('Grade 10_Sec1'!F75,'Grade 10_Sec2'!F75,'Grade 10_Sec3'!F75,'Grade 10_Sec4'!F75,'Grade 10_Sec5'!F75)</f>
        <v>0</v>
      </c>
      <c r="G75" s="92">
        <f>SUM('Grade 10_Sec1'!G75,'Grade 10_Sec2'!G75,'Grade 10_Sec3'!G75,'Grade 10_Sec4'!G75,'Grade 10_Sec5'!G75)</f>
        <v>0</v>
      </c>
      <c r="H75" s="92">
        <f>SUM('Grade 10_Sec1'!H75,'Grade 10_Sec2'!H75,'Grade 10_Sec3'!H75,'Grade 10_Sec4'!H75,'Grade 10_Sec5'!H75)</f>
        <v>0</v>
      </c>
      <c r="I75" s="92">
        <f>SUM('Grade 10_Sec1'!I75,'Grade 10_Sec2'!I75,'Grade 10_Sec3'!I75,'Grade 10_Sec4'!I75,'Grade 10_Sec5'!I75)</f>
        <v>0</v>
      </c>
      <c r="J75" s="94">
        <f t="shared" si="4"/>
        <v>0</v>
      </c>
    </row>
    <row r="76" spans="2:10" hidden="1">
      <c r="B76" s="94">
        <v>11</v>
      </c>
      <c r="C76" s="92"/>
      <c r="D76" s="92"/>
      <c r="E76" s="92"/>
      <c r="F76" s="92"/>
      <c r="G76" s="92"/>
      <c r="H76" s="92"/>
      <c r="I76" s="92"/>
      <c r="J76" s="94"/>
    </row>
    <row r="77" spans="2:10" hidden="1">
      <c r="B77" s="94">
        <v>12</v>
      </c>
      <c r="C77" s="92"/>
      <c r="D77" s="92"/>
      <c r="E77" s="92"/>
      <c r="F77" s="92"/>
      <c r="G77" s="92"/>
      <c r="H77" s="92"/>
      <c r="I77" s="92"/>
      <c r="J77" s="94"/>
    </row>
    <row r="78" spans="2:10">
      <c r="B78" s="94" t="s">
        <v>94</v>
      </c>
      <c r="C78" s="92">
        <f>NonGraded!C78</f>
        <v>0</v>
      </c>
      <c r="D78" s="92">
        <f>NonGraded!D78</f>
        <v>0</v>
      </c>
      <c r="E78" s="92">
        <f>NonGraded!E78</f>
        <v>0</v>
      </c>
      <c r="F78" s="92">
        <f>NonGraded!F78</f>
        <v>0</v>
      </c>
      <c r="G78" s="92">
        <f>NonGraded!G78</f>
        <v>0</v>
      </c>
      <c r="H78" s="92">
        <f>NonGraded!H78</f>
        <v>0</v>
      </c>
      <c r="I78" s="92">
        <f>NonGraded!I78</f>
        <v>0</v>
      </c>
      <c r="J78" s="94">
        <f t="shared" si="4"/>
        <v>0</v>
      </c>
    </row>
    <row r="79" spans="2:10">
      <c r="B79" s="94" t="s">
        <v>7</v>
      </c>
      <c r="C79" s="92">
        <f>SUM(C65:C78)</f>
        <v>0</v>
      </c>
      <c r="D79" s="92">
        <f t="shared" ref="D79:I79" si="5">SUM(D65:D78)</f>
        <v>0</v>
      </c>
      <c r="E79" s="92">
        <f t="shared" si="5"/>
        <v>0</v>
      </c>
      <c r="F79" s="92">
        <f t="shared" si="5"/>
        <v>0</v>
      </c>
      <c r="G79" s="92">
        <f t="shared" si="5"/>
        <v>0</v>
      </c>
      <c r="H79" s="92">
        <f t="shared" si="5"/>
        <v>0</v>
      </c>
      <c r="I79" s="92">
        <f t="shared" si="5"/>
        <v>0</v>
      </c>
      <c r="J79" s="94">
        <f>I79+H79+G79+F79+E79+D79+C79</f>
        <v>0</v>
      </c>
    </row>
    <row r="81" spans="2:19" s="56" customFormat="1">
      <c r="B81" s="56" t="s">
        <v>221</v>
      </c>
    </row>
    <row r="82" spans="2:19" ht="102">
      <c r="B82" s="160" t="s">
        <v>89</v>
      </c>
      <c r="C82" s="92" t="s">
        <v>10</v>
      </c>
      <c r="D82" s="92" t="s">
        <v>11</v>
      </c>
      <c r="E82" s="92" t="s">
        <v>12</v>
      </c>
      <c r="F82" s="92" t="s">
        <v>13</v>
      </c>
      <c r="G82" s="92" t="s">
        <v>16</v>
      </c>
      <c r="H82" s="92" t="s">
        <v>14</v>
      </c>
      <c r="I82" s="92" t="s">
        <v>15</v>
      </c>
      <c r="J82" s="102" t="s">
        <v>17</v>
      </c>
      <c r="K82" s="92" t="s">
        <v>18</v>
      </c>
      <c r="L82" s="92" t="s">
        <v>20</v>
      </c>
      <c r="M82" s="92" t="s">
        <v>19</v>
      </c>
      <c r="N82" s="92" t="s">
        <v>21</v>
      </c>
      <c r="O82" s="92" t="s">
        <v>22</v>
      </c>
      <c r="P82" s="92" t="s">
        <v>23</v>
      </c>
      <c r="Q82" s="92" t="s">
        <v>25</v>
      </c>
      <c r="R82" s="92" t="s">
        <v>24</v>
      </c>
      <c r="S82" s="147" t="s">
        <v>167</v>
      </c>
    </row>
    <row r="83" spans="2:19" ht="17">
      <c r="B83" s="161"/>
      <c r="C83" s="103" t="s">
        <v>95</v>
      </c>
      <c r="D83" s="103" t="s">
        <v>96</v>
      </c>
      <c r="E83" s="103" t="s">
        <v>97</v>
      </c>
      <c r="F83" s="103" t="s">
        <v>98</v>
      </c>
      <c r="G83" s="103" t="s">
        <v>99</v>
      </c>
      <c r="H83" s="103" t="s">
        <v>100</v>
      </c>
      <c r="I83" s="103" t="s">
        <v>101</v>
      </c>
      <c r="J83" s="103" t="s">
        <v>102</v>
      </c>
      <c r="K83" s="103" t="s">
        <v>103</v>
      </c>
      <c r="L83" s="103" t="s">
        <v>104</v>
      </c>
      <c r="M83" s="103" t="s">
        <v>105</v>
      </c>
      <c r="N83" s="103" t="s">
        <v>106</v>
      </c>
      <c r="O83" s="103" t="s">
        <v>107</v>
      </c>
      <c r="P83" s="103" t="s">
        <v>108</v>
      </c>
      <c r="Q83" s="103" t="s">
        <v>109</v>
      </c>
      <c r="R83" s="103" t="s">
        <v>110</v>
      </c>
      <c r="S83" s="148"/>
    </row>
    <row r="84" spans="2:19" hidden="1">
      <c r="B84" s="94" t="s">
        <v>88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76">
        <f>SUM(C84:R84)</f>
        <v>0</v>
      </c>
    </row>
    <row r="85" spans="2:19" hidden="1">
      <c r="B85" s="94">
        <v>1</v>
      </c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76">
        <f t="shared" ref="S85:S97" si="6">SUM(C85:R85)</f>
        <v>0</v>
      </c>
    </row>
    <row r="86" spans="2:19" hidden="1">
      <c r="B86" s="94">
        <v>2</v>
      </c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76">
        <f t="shared" si="6"/>
        <v>0</v>
      </c>
    </row>
    <row r="87" spans="2:19" hidden="1">
      <c r="B87" s="94">
        <v>3</v>
      </c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76">
        <f t="shared" si="6"/>
        <v>0</v>
      </c>
    </row>
    <row r="88" spans="2:19" hidden="1">
      <c r="B88" s="94">
        <v>4</v>
      </c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76">
        <f t="shared" si="6"/>
        <v>0</v>
      </c>
    </row>
    <row r="89" spans="2:19" hidden="1">
      <c r="B89" s="94">
        <v>5</v>
      </c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76">
        <f t="shared" si="6"/>
        <v>0</v>
      </c>
    </row>
    <row r="90" spans="2:19" hidden="1">
      <c r="B90" s="94">
        <v>6</v>
      </c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76">
        <f t="shared" si="6"/>
        <v>0</v>
      </c>
    </row>
    <row r="91" spans="2:19">
      <c r="B91" s="94">
        <v>7</v>
      </c>
      <c r="C91" s="92">
        <f>SUM('Grade 7_Sec1'!C91,'Grade 7_Sec2'!C91,'Grade 7_Sec3'!C91,'Grade 7_Sec4'!C91,'Grade 7_Sec5'!C91)</f>
        <v>0</v>
      </c>
      <c r="D91" s="92">
        <f>SUM('Grade 7_Sec1'!D91,'Grade 7_Sec2'!D91,'Grade 7_Sec3'!D91,'Grade 7_Sec4'!D91,'Grade 7_Sec5'!D91)</f>
        <v>0</v>
      </c>
      <c r="E91" s="92">
        <f>SUM('Grade 7_Sec1'!E91,'Grade 7_Sec2'!E91,'Grade 7_Sec3'!E91,'Grade 7_Sec4'!E91,'Grade 7_Sec5'!E91)</f>
        <v>0</v>
      </c>
      <c r="F91" s="92">
        <f>SUM('Grade 7_Sec1'!F91,'Grade 7_Sec2'!F91,'Grade 7_Sec3'!F91,'Grade 7_Sec4'!F91,'Grade 7_Sec5'!F91)</f>
        <v>0</v>
      </c>
      <c r="G91" s="92">
        <f>SUM('Grade 7_Sec1'!G91,'Grade 7_Sec2'!G91,'Grade 7_Sec3'!G91,'Grade 7_Sec4'!G91,'Grade 7_Sec5'!G91)</f>
        <v>0</v>
      </c>
      <c r="H91" s="92">
        <f>SUM('Grade 7_Sec1'!H91,'Grade 7_Sec2'!H91,'Grade 7_Sec3'!H91,'Grade 7_Sec4'!H91,'Grade 7_Sec5'!H91)</f>
        <v>0</v>
      </c>
      <c r="I91" s="92">
        <f>SUM('Grade 7_Sec1'!I91,'Grade 7_Sec2'!I91,'Grade 7_Sec3'!I91,'Grade 7_Sec4'!I91,'Grade 7_Sec5'!I91)</f>
        <v>0</v>
      </c>
      <c r="J91" s="92">
        <f>SUM('Grade 7_Sec1'!J91,'Grade 7_Sec2'!J91,'Grade 7_Sec3'!J91,'Grade 7_Sec4'!J91,'Grade 7_Sec5'!J91)</f>
        <v>0</v>
      </c>
      <c r="K91" s="92">
        <f>SUM('Grade 7_Sec1'!K91,'Grade 7_Sec2'!K91,'Grade 7_Sec3'!K91,'Grade 7_Sec4'!K91,'Grade 7_Sec5'!K91)</f>
        <v>0</v>
      </c>
      <c r="L91" s="92">
        <f>SUM('Grade 7_Sec1'!L91,'Grade 7_Sec2'!L91,'Grade 7_Sec3'!L91,'Grade 7_Sec4'!L91,'Grade 7_Sec5'!L91)</f>
        <v>0</v>
      </c>
      <c r="M91" s="92">
        <f>SUM('Grade 7_Sec1'!M91,'Grade 7_Sec2'!M91,'Grade 7_Sec3'!M91,'Grade 7_Sec4'!M91,'Grade 7_Sec5'!M91)</f>
        <v>0</v>
      </c>
      <c r="N91" s="92">
        <f>SUM('Grade 7_Sec1'!N91,'Grade 7_Sec2'!N91,'Grade 7_Sec3'!N91,'Grade 7_Sec4'!N91,'Grade 7_Sec5'!N91)</f>
        <v>0</v>
      </c>
      <c r="O91" s="92">
        <f>SUM('Grade 7_Sec1'!O91,'Grade 7_Sec2'!O91,'Grade 7_Sec3'!O91,'Grade 7_Sec4'!O91,'Grade 7_Sec5'!O91)</f>
        <v>0</v>
      </c>
      <c r="P91" s="92">
        <f>SUM('Grade 7_Sec1'!P91,'Grade 7_Sec2'!P91,'Grade 7_Sec3'!P91,'Grade 7_Sec4'!P91,'Grade 7_Sec5'!P91)</f>
        <v>0</v>
      </c>
      <c r="Q91" s="92">
        <f>SUM('Grade 7_Sec1'!Q91,'Grade 7_Sec2'!Q91,'Grade 7_Sec3'!Q91,'Grade 7_Sec4'!Q91,'Grade 7_Sec5'!Q91)</f>
        <v>0</v>
      </c>
      <c r="R91" s="92">
        <f>SUM('Grade 7_Sec1'!R91,'Grade 7_Sec2'!R91,'Grade 7_Sec3'!R91,'Grade 7_Sec4'!R91,'Grade 7_Sec5'!R91)</f>
        <v>0</v>
      </c>
      <c r="S91" s="76">
        <f t="shared" si="6"/>
        <v>0</v>
      </c>
    </row>
    <row r="92" spans="2:19">
      <c r="B92" s="94">
        <v>8</v>
      </c>
      <c r="C92" s="92">
        <f>SUM('Grade 8_Sec1'!C92,'Grade 8_Sec2'!C92,'Grade 8_Sec3'!C92,'Grade 8_Sec4'!C92,'Grade 8_Sec5'!C92)</f>
        <v>0</v>
      </c>
      <c r="D92" s="92">
        <f>SUM('Grade 8_Sec1'!D92,'Grade 8_Sec2'!D92,'Grade 8_Sec3'!D92,'Grade 8_Sec4'!D92,'Grade 8_Sec5'!D92)</f>
        <v>0</v>
      </c>
      <c r="E92" s="92">
        <f>SUM('Grade 8_Sec1'!E92,'Grade 8_Sec2'!E92,'Grade 8_Sec3'!E92,'Grade 8_Sec4'!E92,'Grade 8_Sec5'!E92)</f>
        <v>0</v>
      </c>
      <c r="F92" s="92">
        <f>SUM('Grade 8_Sec1'!F92,'Grade 8_Sec2'!F92,'Grade 8_Sec3'!F92,'Grade 8_Sec4'!F92,'Grade 8_Sec5'!F92)</f>
        <v>0</v>
      </c>
      <c r="G92" s="92">
        <f>SUM('Grade 8_Sec1'!G92,'Grade 8_Sec2'!G92,'Grade 8_Sec3'!G92,'Grade 8_Sec4'!G92,'Grade 8_Sec5'!G92)</f>
        <v>0</v>
      </c>
      <c r="H92" s="92">
        <f>SUM('Grade 8_Sec1'!H92,'Grade 8_Sec2'!H92,'Grade 8_Sec3'!H92,'Grade 8_Sec4'!H92,'Grade 8_Sec5'!H92)</f>
        <v>0</v>
      </c>
      <c r="I92" s="92">
        <f>SUM('Grade 8_Sec1'!I92,'Grade 8_Sec2'!I92,'Grade 8_Sec3'!I92,'Grade 8_Sec4'!I92,'Grade 8_Sec5'!I92)</f>
        <v>0</v>
      </c>
      <c r="J92" s="92">
        <f>SUM('Grade 8_Sec1'!J92,'Grade 8_Sec2'!J92,'Grade 8_Sec3'!J92,'Grade 8_Sec4'!J92,'Grade 8_Sec5'!J92)</f>
        <v>0</v>
      </c>
      <c r="K92" s="92">
        <f>SUM('Grade 8_Sec1'!K92,'Grade 8_Sec2'!K92,'Grade 8_Sec3'!K92,'Grade 8_Sec4'!K92,'Grade 8_Sec5'!K92)</f>
        <v>0</v>
      </c>
      <c r="L92" s="92">
        <f>SUM('Grade 8_Sec1'!L92,'Grade 8_Sec2'!L92,'Grade 8_Sec3'!L92,'Grade 8_Sec4'!L92,'Grade 8_Sec5'!L92)</f>
        <v>0</v>
      </c>
      <c r="M92" s="92">
        <f>SUM('Grade 8_Sec1'!M92,'Grade 8_Sec2'!M92,'Grade 8_Sec3'!M92,'Grade 8_Sec4'!M92,'Grade 8_Sec5'!M92)</f>
        <v>0</v>
      </c>
      <c r="N92" s="92">
        <f>SUM('Grade 8_Sec1'!N92,'Grade 8_Sec2'!N92,'Grade 8_Sec3'!N92,'Grade 8_Sec4'!N92,'Grade 8_Sec5'!N92)</f>
        <v>0</v>
      </c>
      <c r="O92" s="92">
        <f>SUM('Grade 8_Sec1'!O92,'Grade 8_Sec2'!O92,'Grade 8_Sec3'!O92,'Grade 8_Sec4'!O92,'Grade 8_Sec5'!O92)</f>
        <v>0</v>
      </c>
      <c r="P92" s="92">
        <f>SUM('Grade 8_Sec1'!P92,'Grade 8_Sec2'!P92,'Grade 8_Sec3'!P92,'Grade 8_Sec4'!P92,'Grade 8_Sec5'!P92)</f>
        <v>0</v>
      </c>
      <c r="Q92" s="92">
        <f>SUM('Grade 8_Sec1'!Q92,'Grade 8_Sec2'!Q92,'Grade 8_Sec3'!Q92,'Grade 8_Sec4'!Q92,'Grade 8_Sec5'!Q92)</f>
        <v>0</v>
      </c>
      <c r="R92" s="92">
        <f>SUM('Grade 8_Sec1'!R92,'Grade 8_Sec2'!R92,'Grade 8_Sec3'!R92,'Grade 8_Sec4'!R92,'Grade 8_Sec5'!R92)</f>
        <v>0</v>
      </c>
      <c r="S92" s="76">
        <f t="shared" si="6"/>
        <v>0</v>
      </c>
    </row>
    <row r="93" spans="2:19">
      <c r="B93" s="94">
        <v>9</v>
      </c>
      <c r="C93" s="92">
        <f>SUM('Grade 9_Sec1'!C93,'Grade 9_Sec2'!C93,'Grade 9_Sec3'!C93,'Grade 9_Sec4'!C93,'Grade 9_Sec5'!C93)</f>
        <v>0</v>
      </c>
      <c r="D93" s="92">
        <f>SUM('Grade 9_Sec1'!D93,'Grade 9_Sec2'!D93,'Grade 9_Sec3'!D93,'Grade 9_Sec4'!D93,'Grade 9_Sec5'!D93)</f>
        <v>0</v>
      </c>
      <c r="E93" s="92">
        <f>SUM('Grade 9_Sec1'!E93,'Grade 9_Sec2'!E93,'Grade 9_Sec3'!E93,'Grade 9_Sec4'!E93,'Grade 9_Sec5'!E93)</f>
        <v>0</v>
      </c>
      <c r="F93" s="92">
        <f>SUM('Grade 9_Sec1'!F93,'Grade 9_Sec2'!F93,'Grade 9_Sec3'!F93,'Grade 9_Sec4'!F93,'Grade 9_Sec5'!F93)</f>
        <v>0</v>
      </c>
      <c r="G93" s="92">
        <f>SUM('Grade 9_Sec1'!G93,'Grade 9_Sec2'!G93,'Grade 9_Sec3'!G93,'Grade 9_Sec4'!G93,'Grade 9_Sec5'!G93)</f>
        <v>0</v>
      </c>
      <c r="H93" s="92">
        <f>SUM('Grade 9_Sec1'!H93,'Grade 9_Sec2'!H93,'Grade 9_Sec3'!H93,'Grade 9_Sec4'!H93,'Grade 9_Sec5'!H93)</f>
        <v>0</v>
      </c>
      <c r="I93" s="92">
        <f>SUM('Grade 9_Sec1'!I93,'Grade 9_Sec2'!I93,'Grade 9_Sec3'!I93,'Grade 9_Sec4'!I93,'Grade 9_Sec5'!I93)</f>
        <v>0</v>
      </c>
      <c r="J93" s="92">
        <f>SUM('Grade 9_Sec1'!J93,'Grade 9_Sec2'!J93,'Grade 9_Sec3'!J93,'Grade 9_Sec4'!J93,'Grade 9_Sec5'!J93)</f>
        <v>0</v>
      </c>
      <c r="K93" s="92">
        <f>SUM('Grade 9_Sec1'!K93,'Grade 9_Sec2'!K93,'Grade 9_Sec3'!K93,'Grade 9_Sec4'!K93,'Grade 9_Sec5'!K93)</f>
        <v>0</v>
      </c>
      <c r="L93" s="92">
        <f>SUM('Grade 9_Sec1'!L93,'Grade 9_Sec2'!L93,'Grade 9_Sec3'!L93,'Grade 9_Sec4'!L93,'Grade 9_Sec5'!L93)</f>
        <v>0</v>
      </c>
      <c r="M93" s="92">
        <f>SUM('Grade 9_Sec1'!M93,'Grade 9_Sec2'!M93,'Grade 9_Sec3'!M93,'Grade 9_Sec4'!M93,'Grade 9_Sec5'!M93)</f>
        <v>0</v>
      </c>
      <c r="N93" s="92">
        <f>SUM('Grade 9_Sec1'!N93,'Grade 9_Sec2'!N93,'Grade 9_Sec3'!N93,'Grade 9_Sec4'!N93,'Grade 9_Sec5'!N93)</f>
        <v>0</v>
      </c>
      <c r="O93" s="92">
        <f>SUM('Grade 9_Sec1'!O93,'Grade 9_Sec2'!O93,'Grade 9_Sec3'!O93,'Grade 9_Sec4'!O93,'Grade 9_Sec5'!O93)</f>
        <v>0</v>
      </c>
      <c r="P93" s="92">
        <f>SUM('Grade 9_Sec1'!P93,'Grade 9_Sec2'!P93,'Grade 9_Sec3'!P93,'Grade 9_Sec4'!P93,'Grade 9_Sec5'!P93)</f>
        <v>0</v>
      </c>
      <c r="Q93" s="92">
        <f>SUM('Grade 9_Sec1'!Q93,'Grade 9_Sec2'!Q93,'Grade 9_Sec3'!Q93,'Grade 9_Sec4'!Q93,'Grade 9_Sec5'!Q93)</f>
        <v>0</v>
      </c>
      <c r="R93" s="92">
        <f>SUM('Grade 9_Sec1'!R93,'Grade 9_Sec2'!R93,'Grade 9_Sec3'!R93,'Grade 9_Sec4'!R93,'Grade 9_Sec5'!R93)</f>
        <v>0</v>
      </c>
      <c r="S93" s="76">
        <f t="shared" si="6"/>
        <v>0</v>
      </c>
    </row>
    <row r="94" spans="2:19">
      <c r="B94" s="94">
        <v>10</v>
      </c>
      <c r="C94" s="92">
        <f>SUM('Grade 10_Sec1'!C94,'Grade 10_Sec2'!C94,'Grade 10_Sec3'!C94,'Grade 10_Sec4'!C94,'Grade 10_Sec5'!C94)</f>
        <v>0</v>
      </c>
      <c r="D94" s="92">
        <f>SUM('Grade 10_Sec1'!D94,'Grade 10_Sec2'!D94,'Grade 10_Sec3'!D94,'Grade 10_Sec4'!D94,'Grade 10_Sec5'!D94)</f>
        <v>0</v>
      </c>
      <c r="E94" s="92">
        <f>SUM('Grade 10_Sec1'!E94,'Grade 10_Sec2'!E94,'Grade 10_Sec3'!E94,'Grade 10_Sec4'!E94,'Grade 10_Sec5'!E94)</f>
        <v>0</v>
      </c>
      <c r="F94" s="92">
        <f>SUM('Grade 10_Sec1'!F94,'Grade 10_Sec2'!F94,'Grade 10_Sec3'!F94,'Grade 10_Sec4'!F94,'Grade 10_Sec5'!F94)</f>
        <v>0</v>
      </c>
      <c r="G94" s="92">
        <f>SUM('Grade 10_Sec1'!G94,'Grade 10_Sec2'!G94,'Grade 10_Sec3'!G94,'Grade 10_Sec4'!G94,'Grade 10_Sec5'!G94)</f>
        <v>0</v>
      </c>
      <c r="H94" s="92">
        <f>SUM('Grade 10_Sec1'!H94,'Grade 10_Sec2'!H94,'Grade 10_Sec3'!H94,'Grade 10_Sec4'!H94,'Grade 10_Sec5'!H94)</f>
        <v>0</v>
      </c>
      <c r="I94" s="92">
        <f>SUM('Grade 10_Sec1'!I94,'Grade 10_Sec2'!I94,'Grade 10_Sec3'!I94,'Grade 10_Sec4'!I94,'Grade 10_Sec5'!I94)</f>
        <v>0</v>
      </c>
      <c r="J94" s="92">
        <f>SUM('Grade 10_Sec1'!J94,'Grade 10_Sec2'!J94,'Grade 10_Sec3'!J94,'Grade 10_Sec4'!J94,'Grade 10_Sec5'!J94)</f>
        <v>0</v>
      </c>
      <c r="K94" s="92">
        <f>SUM('Grade 10_Sec1'!K94,'Grade 10_Sec2'!K94,'Grade 10_Sec3'!K94,'Grade 10_Sec4'!K94,'Grade 10_Sec5'!K94)</f>
        <v>0</v>
      </c>
      <c r="L94" s="92">
        <f>SUM('Grade 10_Sec1'!L94,'Grade 10_Sec2'!L94,'Grade 10_Sec3'!L94,'Grade 10_Sec4'!L94,'Grade 10_Sec5'!L94)</f>
        <v>0</v>
      </c>
      <c r="M94" s="92">
        <f>SUM('Grade 10_Sec1'!M94,'Grade 10_Sec2'!M94,'Grade 10_Sec3'!M94,'Grade 10_Sec4'!M94,'Grade 10_Sec5'!M94)</f>
        <v>0</v>
      </c>
      <c r="N94" s="92">
        <f>SUM('Grade 10_Sec1'!N94,'Grade 10_Sec2'!N94,'Grade 10_Sec3'!N94,'Grade 10_Sec4'!N94,'Grade 10_Sec5'!N94)</f>
        <v>0</v>
      </c>
      <c r="O94" s="92">
        <f>SUM('Grade 10_Sec1'!O94,'Grade 10_Sec2'!O94,'Grade 10_Sec3'!O94,'Grade 10_Sec4'!O94,'Grade 10_Sec5'!O94)</f>
        <v>0</v>
      </c>
      <c r="P94" s="92">
        <f>SUM('Grade 10_Sec1'!P94,'Grade 10_Sec2'!P94,'Grade 10_Sec3'!P94,'Grade 10_Sec4'!P94,'Grade 10_Sec5'!P94)</f>
        <v>0</v>
      </c>
      <c r="Q94" s="92">
        <f>SUM('Grade 10_Sec1'!Q94,'Grade 10_Sec2'!Q94,'Grade 10_Sec3'!Q94,'Grade 10_Sec4'!Q94,'Grade 10_Sec5'!Q94)</f>
        <v>0</v>
      </c>
      <c r="R94" s="92">
        <f>SUM('Grade 10_Sec1'!R94,'Grade 10_Sec2'!R94,'Grade 10_Sec3'!R94,'Grade 10_Sec4'!R94,'Grade 10_Sec5'!R94)</f>
        <v>0</v>
      </c>
      <c r="S94" s="76">
        <f t="shared" si="6"/>
        <v>0</v>
      </c>
    </row>
    <row r="95" spans="2:19" hidden="1">
      <c r="B95" s="94">
        <v>11</v>
      </c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76"/>
    </row>
    <row r="96" spans="2:19" hidden="1">
      <c r="B96" s="94">
        <v>12</v>
      </c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76"/>
    </row>
    <row r="97" spans="2:19">
      <c r="B97" s="94" t="s">
        <v>94</v>
      </c>
      <c r="C97" s="92">
        <f>NonGraded!C97</f>
        <v>0</v>
      </c>
      <c r="D97" s="92">
        <f>NonGraded!D97</f>
        <v>0</v>
      </c>
      <c r="E97" s="92">
        <f>NonGraded!E97</f>
        <v>0</v>
      </c>
      <c r="F97" s="92">
        <f>NonGraded!F97</f>
        <v>0</v>
      </c>
      <c r="G97" s="92">
        <f>NonGraded!G97</f>
        <v>0</v>
      </c>
      <c r="H97" s="92">
        <f>NonGraded!H97</f>
        <v>0</v>
      </c>
      <c r="I97" s="92">
        <f>NonGraded!I97</f>
        <v>0</v>
      </c>
      <c r="J97" s="92">
        <f>NonGraded!J97</f>
        <v>0</v>
      </c>
      <c r="K97" s="92">
        <f>NonGraded!K97</f>
        <v>0</v>
      </c>
      <c r="L97" s="92">
        <f>NonGraded!L97</f>
        <v>0</v>
      </c>
      <c r="M97" s="92">
        <f>NonGraded!M97</f>
        <v>0</v>
      </c>
      <c r="N97" s="92">
        <f>NonGraded!N97</f>
        <v>0</v>
      </c>
      <c r="O97" s="92">
        <f>NonGraded!O97</f>
        <v>0</v>
      </c>
      <c r="P97" s="92">
        <f>NonGraded!P97</f>
        <v>0</v>
      </c>
      <c r="Q97" s="92">
        <f>NonGraded!Q97</f>
        <v>0</v>
      </c>
      <c r="R97" s="92">
        <f>NonGraded!R97</f>
        <v>0</v>
      </c>
      <c r="S97" s="76">
        <f t="shared" si="6"/>
        <v>0</v>
      </c>
    </row>
    <row r="98" spans="2:19">
      <c r="B98" s="94" t="s">
        <v>7</v>
      </c>
      <c r="C98" s="92">
        <f>SUM(C84:C97)</f>
        <v>0</v>
      </c>
      <c r="D98" s="92">
        <f t="shared" ref="D98:R98" si="7">SUM(D84:D97)</f>
        <v>0</v>
      </c>
      <c r="E98" s="92">
        <f t="shared" si="7"/>
        <v>0</v>
      </c>
      <c r="F98" s="92">
        <f t="shared" si="7"/>
        <v>0</v>
      </c>
      <c r="G98" s="92">
        <f t="shared" si="7"/>
        <v>0</v>
      </c>
      <c r="H98" s="92">
        <f t="shared" si="7"/>
        <v>0</v>
      </c>
      <c r="I98" s="92">
        <f t="shared" si="7"/>
        <v>0</v>
      </c>
      <c r="J98" s="92">
        <f t="shared" si="7"/>
        <v>0</v>
      </c>
      <c r="K98" s="92">
        <f t="shared" si="7"/>
        <v>0</v>
      </c>
      <c r="L98" s="92">
        <f t="shared" si="7"/>
        <v>0</v>
      </c>
      <c r="M98" s="92">
        <f t="shared" si="7"/>
        <v>0</v>
      </c>
      <c r="N98" s="92">
        <f t="shared" si="7"/>
        <v>0</v>
      </c>
      <c r="O98" s="92">
        <f t="shared" si="7"/>
        <v>0</v>
      </c>
      <c r="P98" s="92">
        <f t="shared" si="7"/>
        <v>0</v>
      </c>
      <c r="Q98" s="92">
        <f t="shared" si="7"/>
        <v>0</v>
      </c>
      <c r="R98" s="92">
        <f t="shared" si="7"/>
        <v>0</v>
      </c>
      <c r="S98" s="76">
        <f>SUM(C98:R98)</f>
        <v>0</v>
      </c>
    </row>
    <row r="100" spans="2:19" s="56" customFormat="1">
      <c r="B100" s="104" t="s">
        <v>222</v>
      </c>
    </row>
    <row r="101" spans="2:19" ht="68" customHeight="1">
      <c r="B101" s="160" t="s">
        <v>89</v>
      </c>
      <c r="C101" s="92" t="s">
        <v>26</v>
      </c>
      <c r="D101" s="92" t="s">
        <v>27</v>
      </c>
      <c r="E101" s="92" t="s">
        <v>28</v>
      </c>
      <c r="F101" s="92" t="s">
        <v>29</v>
      </c>
      <c r="G101" s="92" t="s">
        <v>30</v>
      </c>
      <c r="H101" s="92" t="s">
        <v>31</v>
      </c>
      <c r="I101" s="92" t="s">
        <v>32</v>
      </c>
      <c r="J101" s="92" t="s">
        <v>33</v>
      </c>
      <c r="K101" s="92" t="s">
        <v>34</v>
      </c>
      <c r="L101" s="92" t="s">
        <v>35</v>
      </c>
      <c r="M101" s="92" t="s">
        <v>235</v>
      </c>
      <c r="N101" s="92" t="s">
        <v>236</v>
      </c>
      <c r="O101" s="92" t="s">
        <v>24</v>
      </c>
      <c r="P101" s="147" t="s">
        <v>167</v>
      </c>
    </row>
    <row r="102" spans="2:19" ht="19">
      <c r="B102" s="161"/>
      <c r="C102" s="93" t="s">
        <v>237</v>
      </c>
      <c r="D102" s="93" t="s">
        <v>238</v>
      </c>
      <c r="E102" s="93" t="s">
        <v>239</v>
      </c>
      <c r="F102" s="93" t="s">
        <v>240</v>
      </c>
      <c r="G102" s="93" t="s">
        <v>241</v>
      </c>
      <c r="H102" s="93" t="s">
        <v>242</v>
      </c>
      <c r="I102" s="93" t="s">
        <v>243</v>
      </c>
      <c r="J102" s="93" t="s">
        <v>244</v>
      </c>
      <c r="K102" s="93" t="s">
        <v>245</v>
      </c>
      <c r="L102" s="93" t="s">
        <v>246</v>
      </c>
      <c r="M102" s="93" t="s">
        <v>247</v>
      </c>
      <c r="N102" s="93" t="s">
        <v>248</v>
      </c>
      <c r="O102" s="93" t="s">
        <v>249</v>
      </c>
      <c r="P102" s="148"/>
    </row>
    <row r="103" spans="2:19" hidden="1">
      <c r="B103" s="94" t="s">
        <v>88</v>
      </c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76">
        <f t="shared" ref="N103:N109" si="8">SUM(C103:M103)</f>
        <v>0</v>
      </c>
    </row>
    <row r="104" spans="2:19" hidden="1">
      <c r="B104" s="94">
        <v>1</v>
      </c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76">
        <f t="shared" si="8"/>
        <v>0</v>
      </c>
    </row>
    <row r="105" spans="2:19" hidden="1">
      <c r="B105" s="94">
        <v>2</v>
      </c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76">
        <f t="shared" si="8"/>
        <v>0</v>
      </c>
    </row>
    <row r="106" spans="2:19" hidden="1">
      <c r="B106" s="94">
        <v>3</v>
      </c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76">
        <f t="shared" si="8"/>
        <v>0</v>
      </c>
    </row>
    <row r="107" spans="2:19" hidden="1">
      <c r="B107" s="94">
        <v>4</v>
      </c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76">
        <f t="shared" si="8"/>
        <v>0</v>
      </c>
    </row>
    <row r="108" spans="2:19" hidden="1">
      <c r="B108" s="94">
        <v>5</v>
      </c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76">
        <f t="shared" si="8"/>
        <v>0</v>
      </c>
    </row>
    <row r="109" spans="2:19" hidden="1">
      <c r="B109" s="94">
        <v>6</v>
      </c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76">
        <f t="shared" si="8"/>
        <v>0</v>
      </c>
    </row>
    <row r="110" spans="2:19">
      <c r="B110" s="94">
        <v>7</v>
      </c>
      <c r="C110" s="92">
        <f>SUM('Grade 7_Sec1'!C110,'Grade 7_Sec2'!C110,'Grade 7_Sec3'!C110,'Grade 7_Sec4'!C110,'Grade 7_Sec5'!C110)</f>
        <v>0</v>
      </c>
      <c r="D110" s="92">
        <f>SUM('Grade 7_Sec1'!D110,'Grade 7_Sec2'!D110,'Grade 7_Sec3'!D110,'Grade 7_Sec4'!D110,'Grade 7_Sec5'!D110)</f>
        <v>0</v>
      </c>
      <c r="E110" s="92">
        <f>SUM('Grade 7_Sec1'!E110,'Grade 7_Sec2'!E110,'Grade 7_Sec3'!E110,'Grade 7_Sec4'!E110,'Grade 7_Sec5'!E110)</f>
        <v>0</v>
      </c>
      <c r="F110" s="92">
        <f>SUM('Grade 7_Sec1'!F110,'Grade 7_Sec2'!F110,'Grade 7_Sec3'!F110,'Grade 7_Sec4'!F110,'Grade 7_Sec5'!F110)</f>
        <v>0</v>
      </c>
      <c r="G110" s="92">
        <f>SUM('Grade 7_Sec1'!G110,'Grade 7_Sec2'!G110,'Grade 7_Sec3'!G110,'Grade 7_Sec4'!G110,'Grade 7_Sec5'!G110)</f>
        <v>0</v>
      </c>
      <c r="H110" s="92">
        <f>SUM('Grade 7_Sec1'!H110,'Grade 7_Sec2'!H110,'Grade 7_Sec3'!H110,'Grade 7_Sec4'!H110,'Grade 7_Sec5'!H110)</f>
        <v>0</v>
      </c>
      <c r="I110" s="92">
        <f>SUM('Grade 7_Sec1'!I110,'Grade 7_Sec2'!I110,'Grade 7_Sec3'!I110,'Grade 7_Sec4'!I110,'Grade 7_Sec5'!I110)</f>
        <v>0</v>
      </c>
      <c r="J110" s="92">
        <f>SUM('Grade 7_Sec1'!J110,'Grade 7_Sec2'!J110,'Grade 7_Sec3'!J110,'Grade 7_Sec4'!J110,'Grade 7_Sec5'!J110)</f>
        <v>0</v>
      </c>
      <c r="K110" s="92">
        <f>SUM('Grade 7_Sec1'!K110,'Grade 7_Sec2'!K110,'Grade 7_Sec3'!K110,'Grade 7_Sec4'!K110,'Grade 7_Sec5'!K110)</f>
        <v>0</v>
      </c>
      <c r="L110" s="92">
        <f>SUM('Grade 7_Sec1'!L110,'Grade 7_Sec2'!L110,'Grade 7_Sec3'!L110,'Grade 7_Sec4'!L110,'Grade 7_Sec5'!L110)</f>
        <v>0</v>
      </c>
      <c r="M110" s="92">
        <f>SUM('Grade 7_Sec1'!M110,'Grade 7_Sec2'!M110,'Grade 7_Sec3'!M110,'Grade 7_Sec4'!M110,'Grade 7_Sec5'!M110)</f>
        <v>0</v>
      </c>
      <c r="N110" s="92">
        <f>SUM('Grade 7_Sec1'!N110,'Grade 7_Sec2'!N110,'Grade 7_Sec3'!N110,'Grade 7_Sec4'!N110,'Grade 7_Sec5'!N110)</f>
        <v>0</v>
      </c>
      <c r="O110" s="92">
        <f>SUM('Grade 7_Sec1'!O110,'Grade 7_Sec2'!O110,'Grade 7_Sec3'!O110,'Grade 7_Sec4'!O110,'Grade 7_Sec5'!O110)</f>
        <v>0</v>
      </c>
      <c r="P110" s="76">
        <f>SUM(C110:O110)</f>
        <v>0</v>
      </c>
    </row>
    <row r="111" spans="2:19">
      <c r="B111" s="94">
        <v>8</v>
      </c>
      <c r="C111" s="92">
        <f>SUM('Grade 8_Sec1'!C111,'Grade 8_Sec2'!C111,'Grade 8_Sec3'!C111,'Grade 8_Sec4'!C111,'Grade 8_Sec5'!C111)</f>
        <v>0</v>
      </c>
      <c r="D111" s="92">
        <f>SUM('Grade 8_Sec1'!D111,'Grade 8_Sec2'!D111,'Grade 8_Sec3'!D111,'Grade 8_Sec4'!D111,'Grade 8_Sec5'!D111)</f>
        <v>0</v>
      </c>
      <c r="E111" s="92">
        <f>SUM('Grade 8_Sec1'!E111,'Grade 8_Sec2'!E111,'Grade 8_Sec3'!E111,'Grade 8_Sec4'!E111,'Grade 8_Sec5'!E111)</f>
        <v>0</v>
      </c>
      <c r="F111" s="92">
        <f>SUM('Grade 8_Sec1'!F111,'Grade 8_Sec2'!F111,'Grade 8_Sec3'!F111,'Grade 8_Sec4'!F111,'Grade 8_Sec5'!F111)</f>
        <v>0</v>
      </c>
      <c r="G111" s="92">
        <f>SUM('Grade 8_Sec1'!G111,'Grade 8_Sec2'!G111,'Grade 8_Sec3'!G111,'Grade 8_Sec4'!G111,'Grade 8_Sec5'!G111)</f>
        <v>0</v>
      </c>
      <c r="H111" s="92">
        <f>SUM('Grade 8_Sec1'!H111,'Grade 8_Sec2'!H111,'Grade 8_Sec3'!H111,'Grade 8_Sec4'!H111,'Grade 8_Sec5'!H111)</f>
        <v>0</v>
      </c>
      <c r="I111" s="92">
        <f>SUM('Grade 8_Sec1'!I111,'Grade 8_Sec2'!I111,'Grade 8_Sec3'!I111,'Grade 8_Sec4'!I111,'Grade 8_Sec5'!I111)</f>
        <v>0</v>
      </c>
      <c r="J111" s="92">
        <f>SUM('Grade 8_Sec1'!J111,'Grade 8_Sec2'!J111,'Grade 8_Sec3'!J111,'Grade 8_Sec4'!J111,'Grade 8_Sec5'!J111)</f>
        <v>0</v>
      </c>
      <c r="K111" s="92">
        <f>SUM('Grade 8_Sec1'!K111,'Grade 8_Sec2'!K111,'Grade 8_Sec3'!K111,'Grade 8_Sec4'!K111,'Grade 8_Sec5'!K111)</f>
        <v>0</v>
      </c>
      <c r="L111" s="92">
        <f>SUM('Grade 8_Sec1'!L111,'Grade 8_Sec2'!L111,'Grade 8_Sec3'!L111,'Grade 8_Sec4'!L111,'Grade 8_Sec5'!L111)</f>
        <v>0</v>
      </c>
      <c r="M111" s="92">
        <f>SUM('Grade 8_Sec1'!M111,'Grade 8_Sec2'!M111,'Grade 8_Sec3'!M111,'Grade 8_Sec4'!M111,'Grade 8_Sec5'!M111)</f>
        <v>0</v>
      </c>
      <c r="N111" s="92">
        <f>SUM('Grade 8_Sec1'!N111,'Grade 8_Sec2'!N111,'Grade 8_Sec3'!N111,'Grade 8_Sec4'!N111,'Grade 8_Sec5'!N111)</f>
        <v>0</v>
      </c>
      <c r="O111" s="92">
        <f>SUM('Grade 8_Sec1'!O111,'Grade 8_Sec2'!O111,'Grade 8_Sec3'!O111,'Grade 8_Sec4'!O111,'Grade 8_Sec5'!O111)</f>
        <v>0</v>
      </c>
      <c r="P111" s="76">
        <f t="shared" ref="P111:P117" si="9">SUM(C111:O111)</f>
        <v>0</v>
      </c>
    </row>
    <row r="112" spans="2:19">
      <c r="B112" s="94">
        <v>9</v>
      </c>
      <c r="C112" s="92">
        <f>SUM('Grade 9_Sec1'!C112,'Grade 9_Sec2'!C112,'Grade 9_Sec3'!C112,'Grade 9_Sec4'!C112,'Grade 9_Sec5'!C112)</f>
        <v>0</v>
      </c>
      <c r="D112" s="92">
        <f>SUM('Grade 9_Sec1'!D112,'Grade 9_Sec2'!D112,'Grade 9_Sec3'!D112,'Grade 9_Sec4'!D112,'Grade 9_Sec5'!D112)</f>
        <v>0</v>
      </c>
      <c r="E112" s="92">
        <f>SUM('Grade 9_Sec1'!E112,'Grade 9_Sec2'!E112,'Grade 9_Sec3'!E112,'Grade 9_Sec4'!E112,'Grade 9_Sec5'!E112)</f>
        <v>0</v>
      </c>
      <c r="F112" s="92">
        <f>SUM('Grade 9_Sec1'!F112,'Grade 9_Sec2'!F112,'Grade 9_Sec3'!F112,'Grade 9_Sec4'!F112,'Grade 9_Sec5'!F112)</f>
        <v>0</v>
      </c>
      <c r="G112" s="92">
        <f>SUM('Grade 9_Sec1'!G112,'Grade 9_Sec2'!G112,'Grade 9_Sec3'!G112,'Grade 9_Sec4'!G112,'Grade 9_Sec5'!G112)</f>
        <v>0</v>
      </c>
      <c r="H112" s="92">
        <f>SUM('Grade 9_Sec1'!H112,'Grade 9_Sec2'!H112,'Grade 9_Sec3'!H112,'Grade 9_Sec4'!H112,'Grade 9_Sec5'!H112)</f>
        <v>0</v>
      </c>
      <c r="I112" s="92">
        <f>SUM('Grade 9_Sec1'!I112,'Grade 9_Sec2'!I112,'Grade 9_Sec3'!I112,'Grade 9_Sec4'!I112,'Grade 9_Sec5'!I112)</f>
        <v>0</v>
      </c>
      <c r="J112" s="92">
        <f>SUM('Grade 9_Sec1'!J112,'Grade 9_Sec2'!J112,'Grade 9_Sec3'!J112,'Grade 9_Sec4'!J112,'Grade 9_Sec5'!J112)</f>
        <v>0</v>
      </c>
      <c r="K112" s="92">
        <f>SUM('Grade 9_Sec1'!K112,'Grade 9_Sec2'!K112,'Grade 9_Sec3'!K112,'Grade 9_Sec4'!K112,'Grade 9_Sec5'!K112)</f>
        <v>0</v>
      </c>
      <c r="L112" s="92">
        <f>SUM('Grade 9_Sec1'!L112,'Grade 9_Sec2'!L112,'Grade 9_Sec3'!L112,'Grade 9_Sec4'!L112,'Grade 9_Sec5'!L112)</f>
        <v>0</v>
      </c>
      <c r="M112" s="92">
        <f>SUM('Grade 9_Sec1'!M112,'Grade 9_Sec2'!M112,'Grade 9_Sec3'!M112,'Grade 9_Sec4'!M112,'Grade 9_Sec5'!M112)</f>
        <v>0</v>
      </c>
      <c r="N112" s="92">
        <f>SUM('Grade 9_Sec1'!N112,'Grade 9_Sec2'!N112,'Grade 9_Sec3'!N112,'Grade 9_Sec4'!N112,'Grade 9_Sec5'!N112)</f>
        <v>0</v>
      </c>
      <c r="O112" s="92">
        <f>SUM('Grade 9_Sec1'!O112,'Grade 9_Sec2'!O112,'Grade 9_Sec3'!O112,'Grade 9_Sec4'!O112,'Grade 9_Sec5'!O112)</f>
        <v>0</v>
      </c>
      <c r="P112" s="76">
        <f t="shared" si="9"/>
        <v>0</v>
      </c>
    </row>
    <row r="113" spans="2:16">
      <c r="B113" s="94">
        <v>10</v>
      </c>
      <c r="C113" s="92">
        <f>SUM('Grade 10_Sec1'!C113,'Grade 10_Sec2'!C113,'Grade 10_Sec3'!C113,'Grade 10_Sec4'!C113,'Grade 10_Sec5'!C113)</f>
        <v>0</v>
      </c>
      <c r="D113" s="92">
        <f>SUM('Grade 10_Sec1'!D113,'Grade 10_Sec2'!D113,'Grade 10_Sec3'!D113,'Grade 10_Sec4'!D113,'Grade 10_Sec5'!D113)</f>
        <v>0</v>
      </c>
      <c r="E113" s="92">
        <f>SUM('Grade 10_Sec1'!E113,'Grade 10_Sec2'!E113,'Grade 10_Sec3'!E113,'Grade 10_Sec4'!E113,'Grade 10_Sec5'!E113)</f>
        <v>0</v>
      </c>
      <c r="F113" s="92">
        <f>SUM('Grade 10_Sec1'!F113,'Grade 10_Sec2'!F113,'Grade 10_Sec3'!F113,'Grade 10_Sec4'!F113,'Grade 10_Sec5'!F113)</f>
        <v>0</v>
      </c>
      <c r="G113" s="92">
        <f>SUM('Grade 10_Sec1'!G113,'Grade 10_Sec2'!G113,'Grade 10_Sec3'!G113,'Grade 10_Sec4'!G113,'Grade 10_Sec5'!G113)</f>
        <v>0</v>
      </c>
      <c r="H113" s="92">
        <f>SUM('Grade 10_Sec1'!H113,'Grade 10_Sec2'!H113,'Grade 10_Sec3'!H113,'Grade 10_Sec4'!H113,'Grade 10_Sec5'!H113)</f>
        <v>0</v>
      </c>
      <c r="I113" s="92">
        <f>SUM('Grade 10_Sec1'!I113,'Grade 10_Sec2'!I113,'Grade 10_Sec3'!I113,'Grade 10_Sec4'!I113,'Grade 10_Sec5'!I113)</f>
        <v>0</v>
      </c>
      <c r="J113" s="92">
        <f>SUM('Grade 10_Sec1'!J113,'Grade 10_Sec2'!J113,'Grade 10_Sec3'!J113,'Grade 10_Sec4'!J113,'Grade 10_Sec5'!J113)</f>
        <v>0</v>
      </c>
      <c r="K113" s="92">
        <f>SUM('Grade 10_Sec1'!K113,'Grade 10_Sec2'!K113,'Grade 10_Sec3'!K113,'Grade 10_Sec4'!K113,'Grade 10_Sec5'!K113)</f>
        <v>0</v>
      </c>
      <c r="L113" s="92">
        <f>SUM('Grade 10_Sec1'!L113,'Grade 10_Sec2'!L113,'Grade 10_Sec3'!L113,'Grade 10_Sec4'!L113,'Grade 10_Sec5'!L113)</f>
        <v>0</v>
      </c>
      <c r="M113" s="92">
        <f>SUM('Grade 10_Sec1'!M113,'Grade 10_Sec2'!M113,'Grade 10_Sec3'!M113,'Grade 10_Sec4'!M113,'Grade 10_Sec5'!M113)</f>
        <v>0</v>
      </c>
      <c r="N113" s="92">
        <f>SUM('Grade 10_Sec1'!N113,'Grade 10_Sec2'!N113,'Grade 10_Sec3'!N113,'Grade 10_Sec4'!N113,'Grade 10_Sec5'!N113)</f>
        <v>0</v>
      </c>
      <c r="O113" s="92">
        <f>SUM('Grade 10_Sec1'!O113,'Grade 10_Sec2'!O113,'Grade 10_Sec3'!O113,'Grade 10_Sec4'!O113,'Grade 10_Sec5'!O113)</f>
        <v>0</v>
      </c>
      <c r="P113" s="76">
        <f t="shared" si="9"/>
        <v>0</v>
      </c>
    </row>
    <row r="114" spans="2:16" hidden="1">
      <c r="B114" s="94">
        <v>11</v>
      </c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76">
        <f t="shared" si="9"/>
        <v>0</v>
      </c>
    </row>
    <row r="115" spans="2:16" hidden="1">
      <c r="B115" s="94">
        <v>12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76">
        <f t="shared" si="9"/>
        <v>0</v>
      </c>
    </row>
    <row r="116" spans="2:16">
      <c r="B116" s="94" t="s">
        <v>94</v>
      </c>
      <c r="C116" s="92">
        <f>NonGraded!C116</f>
        <v>0</v>
      </c>
      <c r="D116" s="92">
        <f>NonGraded!D116</f>
        <v>0</v>
      </c>
      <c r="E116" s="92">
        <f>NonGraded!E116</f>
        <v>0</v>
      </c>
      <c r="F116" s="92">
        <f>NonGraded!F116</f>
        <v>0</v>
      </c>
      <c r="G116" s="92">
        <f>NonGraded!G116</f>
        <v>0</v>
      </c>
      <c r="H116" s="92">
        <f>NonGraded!H116</f>
        <v>0</v>
      </c>
      <c r="I116" s="92">
        <f>NonGraded!I116</f>
        <v>0</v>
      </c>
      <c r="J116" s="92">
        <f>NonGraded!J116</f>
        <v>0</v>
      </c>
      <c r="K116" s="92">
        <f>NonGraded!K116</f>
        <v>0</v>
      </c>
      <c r="L116" s="92">
        <f>NonGraded!L116</f>
        <v>0</v>
      </c>
      <c r="M116" s="92">
        <f>NonGraded!M116</f>
        <v>0</v>
      </c>
      <c r="N116" s="92">
        <f>NonGraded!N116</f>
        <v>0</v>
      </c>
      <c r="O116" s="92">
        <f>NonGraded!O116</f>
        <v>0</v>
      </c>
      <c r="P116" s="76">
        <f t="shared" si="9"/>
        <v>0</v>
      </c>
    </row>
    <row r="117" spans="2:16">
      <c r="B117" s="94" t="s">
        <v>7</v>
      </c>
      <c r="C117" s="92">
        <f>SUM(C103:C116)</f>
        <v>0</v>
      </c>
      <c r="D117" s="92">
        <f t="shared" ref="D117:O117" si="10">SUM(D103:D116)</f>
        <v>0</v>
      </c>
      <c r="E117" s="92">
        <f t="shared" si="10"/>
        <v>0</v>
      </c>
      <c r="F117" s="92">
        <f t="shared" si="10"/>
        <v>0</v>
      </c>
      <c r="G117" s="92">
        <f t="shared" si="10"/>
        <v>0</v>
      </c>
      <c r="H117" s="92">
        <f t="shared" si="10"/>
        <v>0</v>
      </c>
      <c r="I117" s="92">
        <f t="shared" si="10"/>
        <v>0</v>
      </c>
      <c r="J117" s="92">
        <f t="shared" si="10"/>
        <v>0</v>
      </c>
      <c r="K117" s="92">
        <f t="shared" si="10"/>
        <v>0</v>
      </c>
      <c r="L117" s="92">
        <f t="shared" si="10"/>
        <v>0</v>
      </c>
      <c r="M117" s="92">
        <f t="shared" si="10"/>
        <v>0</v>
      </c>
      <c r="N117" s="92">
        <f t="shared" si="10"/>
        <v>0</v>
      </c>
      <c r="O117" s="92">
        <f t="shared" si="10"/>
        <v>0</v>
      </c>
      <c r="P117" s="76">
        <f t="shared" si="9"/>
        <v>0</v>
      </c>
    </row>
    <row r="120" spans="2:16" s="56" customFormat="1">
      <c r="B120" s="105" t="s">
        <v>223</v>
      </c>
    </row>
    <row r="121" spans="2:16" ht="77.5" customHeight="1">
      <c r="B121" s="100" t="s">
        <v>89</v>
      </c>
      <c r="C121" s="101" t="s">
        <v>8</v>
      </c>
      <c r="D121" s="101" t="s">
        <v>9</v>
      </c>
      <c r="E121" s="92" t="s">
        <v>167</v>
      </c>
    </row>
    <row r="122" spans="2:16" hidden="1">
      <c r="B122" s="94" t="s">
        <v>88</v>
      </c>
      <c r="C122" s="92"/>
      <c r="D122" s="92"/>
      <c r="E122" s="94">
        <f>SUM(C122:D122)</f>
        <v>0</v>
      </c>
    </row>
    <row r="123" spans="2:16" hidden="1">
      <c r="B123" s="94">
        <v>1</v>
      </c>
      <c r="C123" s="92"/>
      <c r="D123" s="92"/>
      <c r="E123" s="94">
        <f t="shared" ref="E123:E135" si="11">SUM(C123:D123)</f>
        <v>0</v>
      </c>
    </row>
    <row r="124" spans="2:16" hidden="1">
      <c r="B124" s="94">
        <v>2</v>
      </c>
      <c r="C124" s="92"/>
      <c r="D124" s="92"/>
      <c r="E124" s="94">
        <f t="shared" si="11"/>
        <v>0</v>
      </c>
    </row>
    <row r="125" spans="2:16" hidden="1">
      <c r="B125" s="94">
        <v>3</v>
      </c>
      <c r="C125" s="92"/>
      <c r="D125" s="92"/>
      <c r="E125" s="94">
        <f t="shared" si="11"/>
        <v>0</v>
      </c>
    </row>
    <row r="126" spans="2:16" hidden="1">
      <c r="B126" s="94">
        <v>4</v>
      </c>
      <c r="C126" s="92"/>
      <c r="D126" s="92"/>
      <c r="E126" s="94">
        <f t="shared" si="11"/>
        <v>0</v>
      </c>
    </row>
    <row r="127" spans="2:16" hidden="1">
      <c r="B127" s="94">
        <v>5</v>
      </c>
      <c r="C127" s="92"/>
      <c r="D127" s="92"/>
      <c r="E127" s="94">
        <f t="shared" si="11"/>
        <v>0</v>
      </c>
    </row>
    <row r="128" spans="2:16" hidden="1">
      <c r="B128" s="94">
        <v>6</v>
      </c>
      <c r="C128" s="92"/>
      <c r="D128" s="92"/>
      <c r="E128" s="94">
        <f t="shared" si="11"/>
        <v>0</v>
      </c>
    </row>
    <row r="129" spans="2:14">
      <c r="B129" s="94">
        <v>7</v>
      </c>
      <c r="C129" s="92">
        <f>SUM('Grade 7_Sec1'!C129,'Grade 7_Sec2'!C129,'Grade 7_Sec3'!C129,'Grade 7_Sec4'!C129,'Grade 7_Sec5'!C129)</f>
        <v>0</v>
      </c>
      <c r="D129" s="92">
        <f>SUM('Grade 7_Sec1'!D129,'Grade 7_Sec2'!D129,'Grade 7_Sec3'!D129,'Grade 7_Sec4'!D129,'Grade 7_Sec5'!D129)</f>
        <v>0</v>
      </c>
      <c r="E129" s="94">
        <f t="shared" si="11"/>
        <v>0</v>
      </c>
    </row>
    <row r="130" spans="2:14">
      <c r="B130" s="94">
        <v>8</v>
      </c>
      <c r="C130" s="92">
        <f>SUM('Grade 8_Sec1'!C130,'Grade 8_Sec2'!C130,'Grade 8_Sec3'!C130,'Grade 8_Sec4'!C130,'Grade 8_Sec5'!C130)</f>
        <v>1</v>
      </c>
      <c r="D130" s="92">
        <f>SUM('Grade 8_Sec1'!D130,'Grade 8_Sec2'!D130,'Grade 8_Sec3'!D130,'Grade 8_Sec4'!D130,'Grade 8_Sec5'!D130)</f>
        <v>1</v>
      </c>
      <c r="E130" s="94">
        <f t="shared" si="11"/>
        <v>2</v>
      </c>
    </row>
    <row r="131" spans="2:14">
      <c r="B131" s="94">
        <v>9</v>
      </c>
      <c r="C131" s="92">
        <f>SUM('Grade 9_Sec1'!C131,'Grade 9_Sec2'!C131,'Grade 9_Sec3'!C131,'Grade 9_Sec4'!C131,'Grade 9_Sec5'!C131)</f>
        <v>0</v>
      </c>
      <c r="D131" s="92">
        <f>SUM('Grade 9_Sec1'!D131,'Grade 9_Sec2'!D131,'Grade 9_Sec3'!D131,'Grade 9_Sec4'!D131,'Grade 9_Sec5'!D131)</f>
        <v>0</v>
      </c>
      <c r="E131" s="94">
        <f t="shared" si="11"/>
        <v>0</v>
      </c>
    </row>
    <row r="132" spans="2:14">
      <c r="B132" s="94">
        <v>10</v>
      </c>
      <c r="C132" s="92">
        <f>SUM('Grade 10_Sec1'!C132,'Grade 10_Sec2'!C132,'Grade 10_Sec3'!C132,'Grade 10_Sec4'!C132,'Grade 10_Sec5'!C132)</f>
        <v>0</v>
      </c>
      <c r="D132" s="92">
        <f>SUM('Grade 10_Sec1'!D132,'Grade 10_Sec2'!D132,'Grade 10_Sec3'!D132,'Grade 10_Sec4'!D132,'Grade 10_Sec5'!D132)</f>
        <v>0</v>
      </c>
      <c r="E132" s="94">
        <f t="shared" si="11"/>
        <v>0</v>
      </c>
    </row>
    <row r="133" spans="2:14" hidden="1">
      <c r="B133" s="94">
        <v>11</v>
      </c>
      <c r="C133" s="92"/>
      <c r="D133" s="92"/>
      <c r="E133" s="94"/>
    </row>
    <row r="134" spans="2:14" hidden="1">
      <c r="B134" s="94">
        <v>12</v>
      </c>
      <c r="C134" s="92"/>
      <c r="D134" s="92"/>
      <c r="E134" s="94"/>
    </row>
    <row r="135" spans="2:14">
      <c r="B135" s="94" t="s">
        <v>94</v>
      </c>
      <c r="C135" s="92">
        <f>NonGraded!C135</f>
        <v>0</v>
      </c>
      <c r="D135" s="92">
        <f>NonGraded!D135</f>
        <v>0</v>
      </c>
      <c r="E135" s="94">
        <f t="shared" si="11"/>
        <v>0</v>
      </c>
    </row>
    <row r="136" spans="2:14">
      <c r="B136" s="94" t="s">
        <v>7</v>
      </c>
      <c r="C136" s="92">
        <f>SUM(C122:C135)</f>
        <v>1</v>
      </c>
      <c r="D136" s="92">
        <f>SUM(D122:D135)</f>
        <v>1</v>
      </c>
      <c r="E136" s="92">
        <f>SUM(E122:E135)</f>
        <v>2</v>
      </c>
    </row>
    <row r="138" spans="2:14" s="56" customFormat="1">
      <c r="B138" s="104" t="s">
        <v>224</v>
      </c>
    </row>
    <row r="139" spans="2:14" s="107" customFormat="1" ht="108.5" customHeight="1">
      <c r="B139" s="160" t="s">
        <v>89</v>
      </c>
      <c r="C139" s="92" t="s">
        <v>36</v>
      </c>
      <c r="D139" s="92" t="s">
        <v>37</v>
      </c>
      <c r="E139" s="92" t="s">
        <v>38</v>
      </c>
      <c r="F139" s="92" t="s">
        <v>39</v>
      </c>
      <c r="G139" s="92" t="s">
        <v>40</v>
      </c>
      <c r="H139" s="92" t="s">
        <v>41</v>
      </c>
      <c r="I139" s="92" t="s">
        <v>42</v>
      </c>
      <c r="J139" s="92" t="s">
        <v>43</v>
      </c>
      <c r="K139" s="92" t="s">
        <v>44</v>
      </c>
      <c r="L139" s="92" t="s">
        <v>250</v>
      </c>
      <c r="M139" s="147" t="s">
        <v>167</v>
      </c>
      <c r="N139" s="106"/>
    </row>
    <row r="140" spans="2:14" s="107" customFormat="1" ht="19">
      <c r="B140" s="161"/>
      <c r="C140" s="93" t="s">
        <v>120</v>
      </c>
      <c r="D140" s="93" t="s">
        <v>121</v>
      </c>
      <c r="E140" s="93" t="s">
        <v>122</v>
      </c>
      <c r="F140" s="93" t="s">
        <v>123</v>
      </c>
      <c r="G140" s="93" t="s">
        <v>124</v>
      </c>
      <c r="H140" s="93" t="s">
        <v>125</v>
      </c>
      <c r="I140" s="93" t="s">
        <v>126</v>
      </c>
      <c r="J140" s="93" t="s">
        <v>127</v>
      </c>
      <c r="K140" s="93" t="s">
        <v>128</v>
      </c>
      <c r="L140" s="93" t="s">
        <v>129</v>
      </c>
      <c r="M140" s="148"/>
      <c r="N140" s="106"/>
    </row>
    <row r="141" spans="2:14" hidden="1">
      <c r="B141" s="94" t="s">
        <v>88</v>
      </c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76">
        <f>SUM(C141:L141)</f>
        <v>0</v>
      </c>
    </row>
    <row r="142" spans="2:14" hidden="1">
      <c r="B142" s="94">
        <v>1</v>
      </c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76">
        <f t="shared" ref="M142:M154" si="12">SUM(C142:L142)</f>
        <v>0</v>
      </c>
    </row>
    <row r="143" spans="2:14" hidden="1">
      <c r="B143" s="94">
        <v>2</v>
      </c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76">
        <f t="shared" si="12"/>
        <v>0</v>
      </c>
    </row>
    <row r="144" spans="2:14" hidden="1">
      <c r="B144" s="94">
        <v>3</v>
      </c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76">
        <f t="shared" si="12"/>
        <v>0</v>
      </c>
    </row>
    <row r="145" spans="2:15" hidden="1">
      <c r="B145" s="94">
        <v>4</v>
      </c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76">
        <f t="shared" si="12"/>
        <v>0</v>
      </c>
    </row>
    <row r="146" spans="2:15" hidden="1">
      <c r="B146" s="94">
        <v>5</v>
      </c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76">
        <f t="shared" si="12"/>
        <v>0</v>
      </c>
    </row>
    <row r="147" spans="2:15" hidden="1">
      <c r="B147" s="94">
        <v>6</v>
      </c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76">
        <f t="shared" si="12"/>
        <v>0</v>
      </c>
    </row>
    <row r="148" spans="2:15">
      <c r="B148" s="94">
        <v>7</v>
      </c>
      <c r="C148" s="92">
        <f>SUM('Grade 7_Sec1'!C148,'Grade 7_Sec2'!C148,'Grade 7_Sec3'!C148,'Grade 7_Sec4'!C148,'Grade 7_Sec5'!C148)</f>
        <v>0</v>
      </c>
      <c r="D148" s="92">
        <f>SUM('Grade 7_Sec1'!D148,'Grade 7_Sec2'!D148,'Grade 7_Sec3'!D148,'Grade 7_Sec4'!D148,'Grade 7_Sec5'!D148)</f>
        <v>0</v>
      </c>
      <c r="E148" s="92">
        <f>SUM('Grade 7_Sec1'!E148,'Grade 7_Sec2'!E148,'Grade 7_Sec3'!E148,'Grade 7_Sec4'!E148,'Grade 7_Sec5'!E148)</f>
        <v>0</v>
      </c>
      <c r="F148" s="92">
        <f>SUM('Grade 7_Sec1'!F148,'Grade 7_Sec2'!F148,'Grade 7_Sec3'!F148,'Grade 7_Sec4'!F148,'Grade 7_Sec5'!F148)</f>
        <v>0</v>
      </c>
      <c r="G148" s="92">
        <f>SUM('Grade 7_Sec1'!G148,'Grade 7_Sec2'!G148,'Grade 7_Sec3'!G148,'Grade 7_Sec4'!G148,'Grade 7_Sec5'!G148)</f>
        <v>0</v>
      </c>
      <c r="H148" s="92">
        <f>SUM('Grade 7_Sec1'!H148,'Grade 7_Sec2'!H148,'Grade 7_Sec3'!H148,'Grade 7_Sec4'!H148,'Grade 7_Sec5'!H148)</f>
        <v>0</v>
      </c>
      <c r="I148" s="92">
        <f>SUM('Grade 7_Sec1'!I148,'Grade 7_Sec2'!I148,'Grade 7_Sec3'!I148,'Grade 7_Sec4'!I148,'Grade 7_Sec5'!I148)</f>
        <v>0</v>
      </c>
      <c r="J148" s="92">
        <f>SUM('Grade 7_Sec1'!J148,'Grade 7_Sec2'!J148,'Grade 7_Sec3'!J148,'Grade 7_Sec4'!J148,'Grade 7_Sec5'!J148)</f>
        <v>0</v>
      </c>
      <c r="K148" s="92">
        <f>SUM('Grade 7_Sec1'!K148,'Grade 7_Sec2'!K148,'Grade 7_Sec3'!K148,'Grade 7_Sec4'!K148,'Grade 7_Sec5'!K148)</f>
        <v>0</v>
      </c>
      <c r="L148" s="92">
        <f>SUM('Grade 7_Sec1'!L148,'Grade 7_Sec2'!L148,'Grade 7_Sec3'!L148,'Grade 7_Sec4'!L148,'Grade 7_Sec5'!L148)</f>
        <v>0</v>
      </c>
      <c r="M148" s="76">
        <f t="shared" si="12"/>
        <v>0</v>
      </c>
    </row>
    <row r="149" spans="2:15">
      <c r="B149" s="94">
        <v>8</v>
      </c>
      <c r="C149" s="92">
        <f>SUM('Grade 8_Sec1'!C149,'Grade 8_Sec2'!C149,'Grade 8_Sec3'!C149,'Grade 8_Sec4'!C149,'Grade 8_Sec5'!C149)</f>
        <v>0</v>
      </c>
      <c r="D149" s="92">
        <f>SUM('Grade 8_Sec1'!D149,'Grade 8_Sec2'!D149,'Grade 8_Sec3'!D149,'Grade 8_Sec4'!D149,'Grade 8_Sec5'!D149)</f>
        <v>0</v>
      </c>
      <c r="E149" s="92">
        <f>SUM('Grade 8_Sec1'!E149,'Grade 8_Sec2'!E149,'Grade 8_Sec3'!E149,'Grade 8_Sec4'!E149,'Grade 8_Sec5'!E149)</f>
        <v>0</v>
      </c>
      <c r="F149" s="92">
        <f>SUM('Grade 8_Sec1'!F149,'Grade 8_Sec2'!F149,'Grade 8_Sec3'!F149,'Grade 8_Sec4'!F149,'Grade 8_Sec5'!F149)</f>
        <v>0</v>
      </c>
      <c r="G149" s="92">
        <f>SUM('Grade 8_Sec1'!G149,'Grade 8_Sec2'!G149,'Grade 8_Sec3'!G149,'Grade 8_Sec4'!G149,'Grade 8_Sec5'!G149)</f>
        <v>0</v>
      </c>
      <c r="H149" s="92">
        <f>SUM('Grade 8_Sec1'!H149,'Grade 8_Sec2'!H149,'Grade 8_Sec3'!H149,'Grade 8_Sec4'!H149,'Grade 8_Sec5'!H149)</f>
        <v>0</v>
      </c>
      <c r="I149" s="92">
        <f>SUM('Grade 8_Sec1'!I149,'Grade 8_Sec2'!I149,'Grade 8_Sec3'!I149,'Grade 8_Sec4'!I149,'Grade 8_Sec5'!I149)</f>
        <v>0</v>
      </c>
      <c r="J149" s="92">
        <f>SUM('Grade 8_Sec1'!J149,'Grade 8_Sec2'!J149,'Grade 8_Sec3'!J149,'Grade 8_Sec4'!J149,'Grade 8_Sec5'!J149)</f>
        <v>0</v>
      </c>
      <c r="K149" s="92">
        <f>SUM('Grade 8_Sec1'!K149,'Grade 8_Sec2'!K149,'Grade 8_Sec3'!K149,'Grade 8_Sec4'!K149,'Grade 8_Sec5'!K149)</f>
        <v>0</v>
      </c>
      <c r="L149" s="92">
        <f>SUM('Grade 8_Sec1'!L149,'Grade 8_Sec2'!L149,'Grade 8_Sec3'!L149,'Grade 8_Sec4'!L149,'Grade 8_Sec5'!L149)</f>
        <v>0</v>
      </c>
      <c r="M149" s="76">
        <f t="shared" si="12"/>
        <v>0</v>
      </c>
    </row>
    <row r="150" spans="2:15">
      <c r="B150" s="94">
        <v>9</v>
      </c>
      <c r="C150" s="92">
        <f>SUM('Grade 9_Sec1'!C150,'Grade 9_Sec2'!C150,'Grade 9_Sec3'!C150,'Grade 9_Sec4'!C150,'Grade 9_Sec5'!C150)</f>
        <v>0</v>
      </c>
      <c r="D150" s="92">
        <f>SUM('Grade 9_Sec1'!D150,'Grade 9_Sec2'!D150,'Grade 9_Sec3'!D150,'Grade 9_Sec4'!D150,'Grade 9_Sec5'!D150)</f>
        <v>0</v>
      </c>
      <c r="E150" s="92">
        <f>SUM('Grade 9_Sec1'!E150,'Grade 9_Sec2'!E150,'Grade 9_Sec3'!E150,'Grade 9_Sec4'!E150,'Grade 9_Sec5'!E150)</f>
        <v>0</v>
      </c>
      <c r="F150" s="92">
        <f>SUM('Grade 9_Sec1'!F150,'Grade 9_Sec2'!F150,'Grade 9_Sec3'!F150,'Grade 9_Sec4'!F150,'Grade 9_Sec5'!F150)</f>
        <v>0</v>
      </c>
      <c r="G150" s="92">
        <f>SUM('Grade 9_Sec1'!G150,'Grade 9_Sec2'!G150,'Grade 9_Sec3'!G150,'Grade 9_Sec4'!G150,'Grade 9_Sec5'!G150)</f>
        <v>0</v>
      </c>
      <c r="H150" s="92">
        <f>SUM('Grade 9_Sec1'!H150,'Grade 9_Sec2'!H150,'Grade 9_Sec3'!H150,'Grade 9_Sec4'!H150,'Grade 9_Sec5'!H150)</f>
        <v>0</v>
      </c>
      <c r="I150" s="92">
        <f>SUM('Grade 9_Sec1'!I150,'Grade 9_Sec2'!I150,'Grade 9_Sec3'!I150,'Grade 9_Sec4'!I150,'Grade 9_Sec5'!I150)</f>
        <v>0</v>
      </c>
      <c r="J150" s="92">
        <f>SUM('Grade 9_Sec1'!J150,'Grade 9_Sec2'!J150,'Grade 9_Sec3'!J150,'Grade 9_Sec4'!J150,'Grade 9_Sec5'!J150)</f>
        <v>0</v>
      </c>
      <c r="K150" s="92">
        <f>SUM('Grade 9_Sec1'!K150,'Grade 9_Sec2'!K150,'Grade 9_Sec3'!K150,'Grade 9_Sec4'!K150,'Grade 9_Sec5'!K150)</f>
        <v>0</v>
      </c>
      <c r="L150" s="92">
        <f>SUM('Grade 9_Sec1'!L150,'Grade 9_Sec2'!L150,'Grade 9_Sec3'!L150,'Grade 9_Sec4'!L150,'Grade 9_Sec5'!L150)</f>
        <v>0</v>
      </c>
      <c r="M150" s="76">
        <f t="shared" si="12"/>
        <v>0</v>
      </c>
    </row>
    <row r="151" spans="2:15">
      <c r="B151" s="94">
        <v>10</v>
      </c>
      <c r="C151" s="92">
        <f>SUM('Grade 10_Sec1'!C151,'Grade 10_Sec2'!C151,'Grade 10_Sec3'!C151,'Grade 10_Sec4'!C151,'Grade 10_Sec5'!C151)</f>
        <v>0</v>
      </c>
      <c r="D151" s="92">
        <f>SUM('Grade 10_Sec1'!D151,'Grade 10_Sec2'!D151,'Grade 10_Sec3'!D151,'Grade 10_Sec4'!D151,'Grade 10_Sec5'!D151)</f>
        <v>0</v>
      </c>
      <c r="E151" s="92">
        <f>SUM('Grade 10_Sec1'!E151,'Grade 10_Sec2'!E151,'Grade 10_Sec3'!E151,'Grade 10_Sec4'!E151,'Grade 10_Sec5'!E151)</f>
        <v>0</v>
      </c>
      <c r="F151" s="92">
        <f>SUM('Grade 10_Sec1'!F151,'Grade 10_Sec2'!F151,'Grade 10_Sec3'!F151,'Grade 10_Sec4'!F151,'Grade 10_Sec5'!F151)</f>
        <v>0</v>
      </c>
      <c r="G151" s="92">
        <f>SUM('Grade 10_Sec1'!G151,'Grade 10_Sec2'!G151,'Grade 10_Sec3'!G151,'Grade 10_Sec4'!G151,'Grade 10_Sec5'!G151)</f>
        <v>0</v>
      </c>
      <c r="H151" s="92">
        <f>SUM('Grade 10_Sec1'!H151,'Grade 10_Sec2'!H151,'Grade 10_Sec3'!H151,'Grade 10_Sec4'!H151,'Grade 10_Sec5'!H151)</f>
        <v>0</v>
      </c>
      <c r="I151" s="92">
        <f>SUM('Grade 10_Sec1'!I151,'Grade 10_Sec2'!I151,'Grade 10_Sec3'!I151,'Grade 10_Sec4'!I151,'Grade 10_Sec5'!I151)</f>
        <v>0</v>
      </c>
      <c r="J151" s="92">
        <f>SUM('Grade 10_Sec1'!J151,'Grade 10_Sec2'!J151,'Grade 10_Sec3'!J151,'Grade 10_Sec4'!J151,'Grade 10_Sec5'!J151)</f>
        <v>0</v>
      </c>
      <c r="K151" s="92">
        <f>SUM('Grade 10_Sec1'!K151,'Grade 10_Sec2'!K151,'Grade 10_Sec3'!K151,'Grade 10_Sec4'!K151,'Grade 10_Sec5'!K151)</f>
        <v>0</v>
      </c>
      <c r="L151" s="92">
        <f>SUM('Grade 10_Sec1'!L151,'Grade 10_Sec2'!L151,'Grade 10_Sec3'!L151,'Grade 10_Sec4'!L151,'Grade 10_Sec5'!L151)</f>
        <v>0</v>
      </c>
      <c r="M151" s="76">
        <f t="shared" si="12"/>
        <v>0</v>
      </c>
    </row>
    <row r="152" spans="2:15" hidden="1">
      <c r="B152" s="94">
        <v>11</v>
      </c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76"/>
    </row>
    <row r="153" spans="2:15" hidden="1">
      <c r="B153" s="94">
        <v>12</v>
      </c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76"/>
    </row>
    <row r="154" spans="2:15">
      <c r="B154" s="94" t="s">
        <v>94</v>
      </c>
      <c r="C154" s="92">
        <f>NonGraded!C154</f>
        <v>0</v>
      </c>
      <c r="D154" s="92">
        <f>NonGraded!D154</f>
        <v>0</v>
      </c>
      <c r="E154" s="92">
        <f>NonGraded!E154</f>
        <v>0</v>
      </c>
      <c r="F154" s="92">
        <f>NonGraded!F154</f>
        <v>0</v>
      </c>
      <c r="G154" s="92">
        <f>NonGraded!G154</f>
        <v>0</v>
      </c>
      <c r="H154" s="92">
        <f>NonGraded!H154</f>
        <v>0</v>
      </c>
      <c r="I154" s="92">
        <f>NonGraded!I154</f>
        <v>0</v>
      </c>
      <c r="J154" s="92">
        <f>NonGraded!J154</f>
        <v>0</v>
      </c>
      <c r="K154" s="92">
        <f>NonGraded!K154</f>
        <v>0</v>
      </c>
      <c r="L154" s="92">
        <f>NonGraded!L154</f>
        <v>0</v>
      </c>
      <c r="M154" s="76">
        <f t="shared" si="12"/>
        <v>0</v>
      </c>
    </row>
    <row r="155" spans="2:15" s="56" customFormat="1">
      <c r="B155" s="94" t="s">
        <v>7</v>
      </c>
      <c r="C155" s="92">
        <f>SUM(C141:C154)</f>
        <v>0</v>
      </c>
      <c r="D155" s="92">
        <f t="shared" ref="D155:L155" si="13">SUM(D141:D154)</f>
        <v>0</v>
      </c>
      <c r="E155" s="92">
        <f t="shared" si="13"/>
        <v>0</v>
      </c>
      <c r="F155" s="92">
        <f t="shared" si="13"/>
        <v>0</v>
      </c>
      <c r="G155" s="92">
        <f t="shared" si="13"/>
        <v>0</v>
      </c>
      <c r="H155" s="92">
        <f t="shared" si="13"/>
        <v>0</v>
      </c>
      <c r="I155" s="92">
        <f t="shared" si="13"/>
        <v>0</v>
      </c>
      <c r="J155" s="92">
        <f t="shared" si="13"/>
        <v>0</v>
      </c>
      <c r="K155" s="92">
        <f t="shared" si="13"/>
        <v>0</v>
      </c>
      <c r="L155" s="92">
        <f t="shared" si="13"/>
        <v>0</v>
      </c>
      <c r="M155" s="76">
        <f>SUM(C155:L155)</f>
        <v>0</v>
      </c>
    </row>
    <row r="156" spans="2:15" s="56" customFormat="1">
      <c r="B156" s="90"/>
      <c r="C156" s="108"/>
      <c r="D156" s="108"/>
      <c r="E156" s="109"/>
    </row>
    <row r="157" spans="2:15" s="56" customFormat="1">
      <c r="B157" s="104" t="s">
        <v>225</v>
      </c>
      <c r="C157" s="108"/>
      <c r="D157" s="108"/>
      <c r="E157" s="109"/>
    </row>
    <row r="158" spans="2:15" ht="57" customHeight="1">
      <c r="B158" s="160" t="s">
        <v>89</v>
      </c>
      <c r="C158" s="92" t="s">
        <v>45</v>
      </c>
      <c r="D158" s="92" t="s">
        <v>46</v>
      </c>
      <c r="E158" s="92" t="s">
        <v>47</v>
      </c>
      <c r="F158" s="92" t="s">
        <v>50</v>
      </c>
      <c r="G158" s="92" t="s">
        <v>26</v>
      </c>
      <c r="H158" s="92" t="s">
        <v>51</v>
      </c>
      <c r="I158" s="92" t="s">
        <v>52</v>
      </c>
      <c r="J158" s="92" t="s">
        <v>53</v>
      </c>
      <c r="K158" s="92" t="s">
        <v>54</v>
      </c>
      <c r="L158" s="92" t="s">
        <v>251</v>
      </c>
      <c r="M158" s="92" t="s">
        <v>252</v>
      </c>
      <c r="N158" s="92" t="s">
        <v>229</v>
      </c>
      <c r="O158" s="147" t="s">
        <v>167</v>
      </c>
    </row>
    <row r="159" spans="2:15" ht="16" customHeight="1">
      <c r="B159" s="161"/>
      <c r="C159" s="93" t="s">
        <v>130</v>
      </c>
      <c r="D159" s="93" t="s">
        <v>131</v>
      </c>
      <c r="E159" s="93" t="s">
        <v>132</v>
      </c>
      <c r="F159" s="93" t="s">
        <v>133</v>
      </c>
      <c r="G159" s="93" t="s">
        <v>134</v>
      </c>
      <c r="H159" s="93" t="s">
        <v>135</v>
      </c>
      <c r="I159" s="93" t="s">
        <v>136</v>
      </c>
      <c r="J159" s="93" t="s">
        <v>137</v>
      </c>
      <c r="K159" s="93" t="s">
        <v>138</v>
      </c>
      <c r="L159" s="93" t="s">
        <v>139</v>
      </c>
      <c r="M159" s="93" t="s">
        <v>227</v>
      </c>
      <c r="N159" s="93" t="s">
        <v>253</v>
      </c>
      <c r="O159" s="148"/>
    </row>
    <row r="160" spans="2:15" hidden="1">
      <c r="B160" s="94" t="s">
        <v>88</v>
      </c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4">
        <f t="shared" ref="N160:N166" si="14">SUM(C160:M160)</f>
        <v>0</v>
      </c>
    </row>
    <row r="161" spans="2:15" hidden="1">
      <c r="B161" s="94">
        <v>1</v>
      </c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4">
        <f t="shared" si="14"/>
        <v>0</v>
      </c>
    </row>
    <row r="162" spans="2:15" hidden="1">
      <c r="B162" s="94">
        <v>2</v>
      </c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4">
        <f t="shared" si="14"/>
        <v>0</v>
      </c>
    </row>
    <row r="163" spans="2:15" hidden="1">
      <c r="B163" s="94">
        <v>3</v>
      </c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4">
        <f t="shared" si="14"/>
        <v>0</v>
      </c>
    </row>
    <row r="164" spans="2:15" hidden="1">
      <c r="B164" s="94">
        <v>4</v>
      </c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4">
        <f t="shared" si="14"/>
        <v>0</v>
      </c>
    </row>
    <row r="165" spans="2:15" hidden="1">
      <c r="B165" s="94">
        <v>5</v>
      </c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4">
        <f t="shared" si="14"/>
        <v>0</v>
      </c>
    </row>
    <row r="166" spans="2:15" hidden="1">
      <c r="B166" s="94">
        <v>6</v>
      </c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4">
        <f t="shared" si="14"/>
        <v>0</v>
      </c>
    </row>
    <row r="167" spans="2:15">
      <c r="B167" s="94">
        <v>7</v>
      </c>
      <c r="C167" s="92">
        <f>SUM('Grade 7_Sec1'!C167,'Grade 7_Sec2'!C167,'Grade 7_Sec3'!C167,'Grade 7_Sec4'!C167,'Grade 7_Sec5'!C167)</f>
        <v>0</v>
      </c>
      <c r="D167" s="92">
        <f>SUM('Grade 7_Sec1'!D167,'Grade 7_Sec2'!D167,'Grade 7_Sec3'!D167,'Grade 7_Sec4'!D167,'Grade 7_Sec5'!D167)</f>
        <v>0</v>
      </c>
      <c r="E167" s="92">
        <f>SUM('Grade 7_Sec1'!E167,'Grade 7_Sec2'!E167,'Grade 7_Sec3'!E167,'Grade 7_Sec4'!E167,'Grade 7_Sec5'!E167)</f>
        <v>0</v>
      </c>
      <c r="F167" s="92">
        <f>SUM('Grade 7_Sec1'!F167,'Grade 7_Sec2'!F167,'Grade 7_Sec3'!F167,'Grade 7_Sec4'!F167,'Grade 7_Sec5'!F167)</f>
        <v>0</v>
      </c>
      <c r="G167" s="92">
        <f>SUM('Grade 7_Sec1'!G167,'Grade 7_Sec2'!G167,'Grade 7_Sec3'!G167,'Grade 7_Sec4'!G167,'Grade 7_Sec5'!G167)</f>
        <v>0</v>
      </c>
      <c r="H167" s="92">
        <f>SUM('Grade 7_Sec1'!H167,'Grade 7_Sec2'!H167,'Grade 7_Sec3'!H167,'Grade 7_Sec4'!H167,'Grade 7_Sec5'!H167)</f>
        <v>0</v>
      </c>
      <c r="I167" s="92">
        <f>SUM('Grade 7_Sec1'!I167,'Grade 7_Sec2'!I167,'Grade 7_Sec3'!I167,'Grade 7_Sec4'!I167,'Grade 7_Sec5'!I167)</f>
        <v>0</v>
      </c>
      <c r="J167" s="92">
        <f>SUM('Grade 7_Sec1'!J167,'Grade 7_Sec2'!J167,'Grade 7_Sec3'!J167,'Grade 7_Sec4'!J167,'Grade 7_Sec5'!J167)</f>
        <v>0</v>
      </c>
      <c r="K167" s="92">
        <f>SUM('Grade 7_Sec1'!K167,'Grade 7_Sec2'!K167,'Grade 7_Sec3'!K167,'Grade 7_Sec4'!K167,'Grade 7_Sec5'!K167)</f>
        <v>0</v>
      </c>
      <c r="L167" s="92">
        <f>SUM('Grade 7_Sec1'!L167,'Grade 7_Sec2'!L167,'Grade 7_Sec3'!L167,'Grade 7_Sec4'!L167,'Grade 7_Sec5'!L167)</f>
        <v>0</v>
      </c>
      <c r="M167" s="92">
        <f>SUM('Grade 7_Sec1'!M167,'Grade 7_Sec2'!M167,'Grade 7_Sec3'!M167,'Grade 7_Sec4'!M167,'Grade 7_Sec5'!M167)</f>
        <v>0</v>
      </c>
      <c r="N167" s="92">
        <f>SUM('Grade 7_Sec1'!N167,'Grade 7_Sec2'!N167,'Grade 7_Sec3'!N167,'Grade 7_Sec4'!N167,'Grade 7_Sec5'!N167)</f>
        <v>0</v>
      </c>
      <c r="O167" s="94">
        <f>SUM(C167:N167)</f>
        <v>0</v>
      </c>
    </row>
    <row r="168" spans="2:15">
      <c r="B168" s="94">
        <v>8</v>
      </c>
      <c r="C168" s="92">
        <f>SUM('Grade 8_Sec1'!C168,'Grade 8_Sec2'!C168,'Grade 8_Sec3'!C168,'Grade 8_Sec4'!C168,'Grade 8_Sec5'!C168)</f>
        <v>0</v>
      </c>
      <c r="D168" s="92">
        <f>SUM('Grade 8_Sec1'!D168,'Grade 8_Sec2'!D168,'Grade 8_Sec3'!D168,'Grade 8_Sec4'!D168,'Grade 8_Sec5'!D168)</f>
        <v>0</v>
      </c>
      <c r="E168" s="92">
        <f>SUM('Grade 8_Sec1'!E168,'Grade 8_Sec2'!E168,'Grade 8_Sec3'!E168,'Grade 8_Sec4'!E168,'Grade 8_Sec5'!E168)</f>
        <v>0</v>
      </c>
      <c r="F168" s="92">
        <f>SUM('Grade 8_Sec1'!F168,'Grade 8_Sec2'!F168,'Grade 8_Sec3'!F168,'Grade 8_Sec4'!F168,'Grade 8_Sec5'!F168)</f>
        <v>0</v>
      </c>
      <c r="G168" s="92">
        <f>SUM('Grade 8_Sec1'!G168,'Grade 8_Sec2'!G168,'Grade 8_Sec3'!G168,'Grade 8_Sec4'!G168,'Grade 8_Sec5'!G168)</f>
        <v>0</v>
      </c>
      <c r="H168" s="92">
        <f>SUM('Grade 8_Sec1'!H168,'Grade 8_Sec2'!H168,'Grade 8_Sec3'!H168,'Grade 8_Sec4'!H168,'Grade 8_Sec5'!H168)</f>
        <v>0</v>
      </c>
      <c r="I168" s="92">
        <f>SUM('Grade 8_Sec1'!I168,'Grade 8_Sec2'!I168,'Grade 8_Sec3'!I168,'Grade 8_Sec4'!I168,'Grade 8_Sec5'!I168)</f>
        <v>0</v>
      </c>
      <c r="J168" s="92">
        <f>SUM('Grade 8_Sec1'!J168,'Grade 8_Sec2'!J168,'Grade 8_Sec3'!J168,'Grade 8_Sec4'!J168,'Grade 8_Sec5'!J168)</f>
        <v>0</v>
      </c>
      <c r="K168" s="92">
        <f>SUM('Grade 8_Sec1'!K168,'Grade 8_Sec2'!K168,'Grade 8_Sec3'!K168,'Grade 8_Sec4'!K168,'Grade 8_Sec5'!K168)</f>
        <v>0</v>
      </c>
      <c r="L168" s="92">
        <f>SUM('Grade 8_Sec1'!L168,'Grade 8_Sec2'!L168,'Grade 8_Sec3'!L168,'Grade 8_Sec4'!L168,'Grade 8_Sec5'!L168)</f>
        <v>0</v>
      </c>
      <c r="M168" s="92">
        <f>SUM('Grade 8_Sec1'!M168,'Grade 8_Sec2'!M168,'Grade 8_Sec3'!M168,'Grade 8_Sec4'!M168,'Grade 8_Sec5'!M168)</f>
        <v>0</v>
      </c>
      <c r="N168" s="92">
        <f>SUM('Grade 8_Sec1'!N168,'Grade 8_Sec2'!N168,'Grade 8_Sec3'!N168,'Grade 8_Sec4'!N168,'Grade 8_Sec5'!N168)</f>
        <v>0</v>
      </c>
      <c r="O168" s="133">
        <f t="shared" ref="O168:O174" si="15">SUM(C168:N168)</f>
        <v>0</v>
      </c>
    </row>
    <row r="169" spans="2:15">
      <c r="B169" s="94">
        <v>9</v>
      </c>
      <c r="C169" s="92">
        <f>SUM('Grade 9_Sec1'!C169,'Grade 9_Sec2'!C169,'Grade 9_Sec3'!C169,'Grade 9_Sec4'!C169,'Grade 9_Sec5'!C169)</f>
        <v>0</v>
      </c>
      <c r="D169" s="92">
        <f>SUM('Grade 9_Sec1'!D169,'Grade 9_Sec2'!D169,'Grade 9_Sec3'!D169,'Grade 9_Sec4'!D169,'Grade 9_Sec5'!D169)</f>
        <v>0</v>
      </c>
      <c r="E169" s="92">
        <f>SUM('Grade 9_Sec1'!E169,'Grade 9_Sec2'!E169,'Grade 9_Sec3'!E169,'Grade 9_Sec4'!E169,'Grade 9_Sec5'!E169)</f>
        <v>0</v>
      </c>
      <c r="F169" s="92">
        <f>SUM('Grade 9_Sec1'!F169,'Grade 9_Sec2'!F169,'Grade 9_Sec3'!F169,'Grade 9_Sec4'!F169,'Grade 9_Sec5'!F169)</f>
        <v>0</v>
      </c>
      <c r="G169" s="92">
        <f>SUM('Grade 9_Sec1'!G169,'Grade 9_Sec2'!G169,'Grade 9_Sec3'!G169,'Grade 9_Sec4'!G169,'Grade 9_Sec5'!G169)</f>
        <v>0</v>
      </c>
      <c r="H169" s="92">
        <f>SUM('Grade 9_Sec1'!H169,'Grade 9_Sec2'!H169,'Grade 9_Sec3'!H169,'Grade 9_Sec4'!H169,'Grade 9_Sec5'!H169)</f>
        <v>0</v>
      </c>
      <c r="I169" s="92">
        <f>SUM('Grade 9_Sec1'!I169,'Grade 9_Sec2'!I169,'Grade 9_Sec3'!I169,'Grade 9_Sec4'!I169,'Grade 9_Sec5'!I169)</f>
        <v>0</v>
      </c>
      <c r="J169" s="92">
        <f>SUM('Grade 9_Sec1'!J169,'Grade 9_Sec2'!J169,'Grade 9_Sec3'!J169,'Grade 9_Sec4'!J169,'Grade 9_Sec5'!J169)</f>
        <v>0</v>
      </c>
      <c r="K169" s="92">
        <f>SUM('Grade 9_Sec1'!K169,'Grade 9_Sec2'!K169,'Grade 9_Sec3'!K169,'Grade 9_Sec4'!K169,'Grade 9_Sec5'!K169)</f>
        <v>0</v>
      </c>
      <c r="L169" s="92">
        <f>SUM('Grade 9_Sec1'!L169,'Grade 9_Sec2'!L169,'Grade 9_Sec3'!L169,'Grade 9_Sec4'!L169,'Grade 9_Sec5'!L169)</f>
        <v>0</v>
      </c>
      <c r="M169" s="92">
        <f>SUM('Grade 9_Sec1'!M169,'Grade 9_Sec2'!M169,'Grade 9_Sec3'!M169,'Grade 9_Sec4'!M169,'Grade 9_Sec5'!M169)</f>
        <v>0</v>
      </c>
      <c r="N169" s="92">
        <f>SUM('Grade 9_Sec1'!N169,'Grade 9_Sec2'!N169,'Grade 9_Sec3'!N169,'Grade 9_Sec4'!N169,'Grade 9_Sec5'!N169)</f>
        <v>0</v>
      </c>
      <c r="O169" s="133">
        <f t="shared" si="15"/>
        <v>0</v>
      </c>
    </row>
    <row r="170" spans="2:15">
      <c r="B170" s="94">
        <v>10</v>
      </c>
      <c r="C170" s="92">
        <f>SUM('Grade 10_Sec1'!C170,'Grade 10_Sec2'!C170,'Grade 10_Sec3'!C170,'Grade 10_Sec4'!C170,'Grade 10_Sec5'!C170)</f>
        <v>0</v>
      </c>
      <c r="D170" s="92">
        <f>SUM('Grade 10_Sec1'!D170,'Grade 10_Sec2'!D170,'Grade 10_Sec3'!D170,'Grade 10_Sec4'!D170,'Grade 10_Sec5'!D170)</f>
        <v>0</v>
      </c>
      <c r="E170" s="92">
        <f>SUM('Grade 10_Sec1'!E170,'Grade 10_Sec2'!E170,'Grade 10_Sec3'!E170,'Grade 10_Sec4'!E170,'Grade 10_Sec5'!E170)</f>
        <v>0</v>
      </c>
      <c r="F170" s="92">
        <f>SUM('Grade 10_Sec1'!F170,'Grade 10_Sec2'!F170,'Grade 10_Sec3'!F170,'Grade 10_Sec4'!F170,'Grade 10_Sec5'!F170)</f>
        <v>0</v>
      </c>
      <c r="G170" s="92">
        <f>SUM('Grade 10_Sec1'!G170,'Grade 10_Sec2'!G170,'Grade 10_Sec3'!G170,'Grade 10_Sec4'!G170,'Grade 10_Sec5'!G170)</f>
        <v>0</v>
      </c>
      <c r="H170" s="92">
        <f>SUM('Grade 10_Sec1'!H170,'Grade 10_Sec2'!H170,'Grade 10_Sec3'!H170,'Grade 10_Sec4'!H170,'Grade 10_Sec5'!H170)</f>
        <v>0</v>
      </c>
      <c r="I170" s="92">
        <f>SUM('Grade 10_Sec1'!I170,'Grade 10_Sec2'!I170,'Grade 10_Sec3'!I170,'Grade 10_Sec4'!I170,'Grade 10_Sec5'!I170)</f>
        <v>0</v>
      </c>
      <c r="J170" s="92">
        <f>SUM('Grade 10_Sec1'!J170,'Grade 10_Sec2'!J170,'Grade 10_Sec3'!J170,'Grade 10_Sec4'!J170,'Grade 10_Sec5'!J170)</f>
        <v>0</v>
      </c>
      <c r="K170" s="92">
        <f>SUM('Grade 10_Sec1'!K170,'Grade 10_Sec2'!K170,'Grade 10_Sec3'!K170,'Grade 10_Sec4'!K170,'Grade 10_Sec5'!K170)</f>
        <v>0</v>
      </c>
      <c r="L170" s="92">
        <f>SUM('Grade 10_Sec1'!L170,'Grade 10_Sec2'!L170,'Grade 10_Sec3'!L170,'Grade 10_Sec4'!L170,'Grade 10_Sec5'!L170)</f>
        <v>0</v>
      </c>
      <c r="M170" s="92">
        <f>SUM('Grade 10_Sec1'!M170,'Grade 10_Sec2'!M170,'Grade 10_Sec3'!M170,'Grade 10_Sec4'!M170,'Grade 10_Sec5'!M170)</f>
        <v>0</v>
      </c>
      <c r="N170" s="92">
        <f>SUM('Grade 10_Sec1'!N170,'Grade 10_Sec2'!N170,'Grade 10_Sec3'!N170,'Grade 10_Sec4'!N170,'Grade 10_Sec5'!N170)</f>
        <v>0</v>
      </c>
      <c r="O170" s="133">
        <f t="shared" si="15"/>
        <v>0</v>
      </c>
    </row>
    <row r="171" spans="2:15" hidden="1">
      <c r="B171" s="94">
        <v>11</v>
      </c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133">
        <f t="shared" si="15"/>
        <v>0</v>
      </c>
    </row>
    <row r="172" spans="2:15" hidden="1">
      <c r="B172" s="94">
        <v>12</v>
      </c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133">
        <f t="shared" si="15"/>
        <v>0</v>
      </c>
    </row>
    <row r="173" spans="2:15">
      <c r="B173" s="94" t="s">
        <v>94</v>
      </c>
      <c r="C173" s="92">
        <f>NonGraded!C173</f>
        <v>0</v>
      </c>
      <c r="D173" s="92">
        <f>NonGraded!D173</f>
        <v>0</v>
      </c>
      <c r="E173" s="92">
        <f>NonGraded!E173</f>
        <v>0</v>
      </c>
      <c r="F173" s="92">
        <f>NonGraded!F173</f>
        <v>0</v>
      </c>
      <c r="G173" s="92">
        <f>NonGraded!G173</f>
        <v>0</v>
      </c>
      <c r="H173" s="92">
        <f>NonGraded!H173</f>
        <v>0</v>
      </c>
      <c r="I173" s="92">
        <f>NonGraded!I173</f>
        <v>0</v>
      </c>
      <c r="J173" s="92">
        <f>NonGraded!J173</f>
        <v>0</v>
      </c>
      <c r="K173" s="92">
        <f>NonGraded!K173</f>
        <v>0</v>
      </c>
      <c r="L173" s="92">
        <f>NonGraded!L173</f>
        <v>0</v>
      </c>
      <c r="M173" s="92">
        <f>NonGraded!M173</f>
        <v>0</v>
      </c>
      <c r="N173" s="92">
        <f>NonGraded!N173</f>
        <v>0</v>
      </c>
      <c r="O173" s="133">
        <f t="shared" si="15"/>
        <v>0</v>
      </c>
    </row>
    <row r="174" spans="2:15">
      <c r="B174" s="94" t="s">
        <v>7</v>
      </c>
      <c r="C174" s="92">
        <f>SUM(C160:C173)</f>
        <v>0</v>
      </c>
      <c r="D174" s="92">
        <f t="shared" ref="D174:N174" si="16">SUM(D160:D173)</f>
        <v>0</v>
      </c>
      <c r="E174" s="92">
        <f t="shared" si="16"/>
        <v>0</v>
      </c>
      <c r="F174" s="92">
        <f t="shared" si="16"/>
        <v>0</v>
      </c>
      <c r="G174" s="92">
        <f t="shared" si="16"/>
        <v>0</v>
      </c>
      <c r="H174" s="92">
        <f t="shared" si="16"/>
        <v>0</v>
      </c>
      <c r="I174" s="92">
        <f t="shared" si="16"/>
        <v>0</v>
      </c>
      <c r="J174" s="92">
        <f t="shared" si="16"/>
        <v>0</v>
      </c>
      <c r="K174" s="92">
        <f t="shared" si="16"/>
        <v>0</v>
      </c>
      <c r="L174" s="92">
        <f t="shared" si="16"/>
        <v>0</v>
      </c>
      <c r="M174" s="92">
        <f t="shared" si="16"/>
        <v>0</v>
      </c>
      <c r="N174" s="92">
        <f t="shared" si="16"/>
        <v>0</v>
      </c>
      <c r="O174" s="133">
        <f t="shared" si="15"/>
        <v>0</v>
      </c>
    </row>
    <row r="176" spans="2:15" s="56" customFormat="1" ht="14.5" customHeight="1">
      <c r="B176" s="110" t="s">
        <v>226</v>
      </c>
      <c r="C176" s="111"/>
      <c r="D176" s="111"/>
      <c r="E176" s="111"/>
      <c r="F176" s="111"/>
      <c r="G176" s="111"/>
      <c r="H176" s="111"/>
    </row>
    <row r="177" spans="2:36" ht="240.5" customHeight="1">
      <c r="B177" s="160" t="s">
        <v>89</v>
      </c>
      <c r="C177" s="92" t="s">
        <v>57</v>
      </c>
      <c r="D177" s="92" t="s">
        <v>254</v>
      </c>
      <c r="E177" s="92" t="s">
        <v>58</v>
      </c>
      <c r="F177" s="92" t="s">
        <v>59</v>
      </c>
      <c r="G177" s="92" t="s">
        <v>61</v>
      </c>
      <c r="H177" s="92" t="s">
        <v>62</v>
      </c>
      <c r="I177" s="92" t="s">
        <v>66</v>
      </c>
      <c r="J177" s="92" t="s">
        <v>67</v>
      </c>
      <c r="K177" s="92" t="s">
        <v>68</v>
      </c>
      <c r="L177" s="92" t="s">
        <v>69</v>
      </c>
      <c r="M177" s="92" t="s">
        <v>70</v>
      </c>
      <c r="N177" s="92" t="s">
        <v>71</v>
      </c>
      <c r="O177" s="92" t="s">
        <v>72</v>
      </c>
      <c r="P177" s="92" t="s">
        <v>73</v>
      </c>
      <c r="Q177" s="92" t="s">
        <v>74</v>
      </c>
      <c r="R177" s="92" t="s">
        <v>255</v>
      </c>
      <c r="S177" s="92" t="s">
        <v>256</v>
      </c>
      <c r="T177" s="92" t="s">
        <v>257</v>
      </c>
      <c r="U177" s="92" t="s">
        <v>75</v>
      </c>
      <c r="V177" s="92" t="s">
        <v>76</v>
      </c>
      <c r="W177" s="92" t="s">
        <v>77</v>
      </c>
      <c r="X177" s="92" t="s">
        <v>258</v>
      </c>
      <c r="Y177" s="92" t="s">
        <v>78</v>
      </c>
      <c r="Z177" s="92" t="s">
        <v>80</v>
      </c>
      <c r="AA177" s="92" t="s">
        <v>83</v>
      </c>
      <c r="AB177" s="92" t="s">
        <v>84</v>
      </c>
      <c r="AC177" s="92" t="s">
        <v>79</v>
      </c>
      <c r="AD177" s="92" t="s">
        <v>81</v>
      </c>
      <c r="AE177" s="92" t="s">
        <v>259</v>
      </c>
      <c r="AF177" s="92" t="s">
        <v>82</v>
      </c>
      <c r="AG177" s="92" t="s">
        <v>85</v>
      </c>
      <c r="AH177" s="92" t="s">
        <v>260</v>
      </c>
      <c r="AI177" s="92" t="s">
        <v>261</v>
      </c>
      <c r="AJ177" s="147" t="s">
        <v>167</v>
      </c>
    </row>
    <row r="178" spans="2:36" ht="16.5" customHeight="1">
      <c r="B178" s="161"/>
      <c r="C178" s="93" t="s">
        <v>262</v>
      </c>
      <c r="D178" s="93" t="s">
        <v>263</v>
      </c>
      <c r="E178" s="93" t="s">
        <v>264</v>
      </c>
      <c r="F178" s="93" t="s">
        <v>265</v>
      </c>
      <c r="G178" s="93" t="s">
        <v>266</v>
      </c>
      <c r="H178" s="93" t="s">
        <v>267</v>
      </c>
      <c r="I178" s="93" t="s">
        <v>268</v>
      </c>
      <c r="J178" s="93" t="s">
        <v>269</v>
      </c>
      <c r="K178" s="93" t="s">
        <v>270</v>
      </c>
      <c r="L178" s="93" t="s">
        <v>271</v>
      </c>
      <c r="M178" s="93" t="s">
        <v>272</v>
      </c>
      <c r="N178" s="93" t="s">
        <v>273</v>
      </c>
      <c r="O178" s="93" t="s">
        <v>274</v>
      </c>
      <c r="P178" s="93" t="s">
        <v>275</v>
      </c>
      <c r="Q178" s="93" t="s">
        <v>276</v>
      </c>
      <c r="R178" s="93" t="s">
        <v>277</v>
      </c>
      <c r="S178" s="93" t="s">
        <v>278</v>
      </c>
      <c r="T178" s="93" t="s">
        <v>279</v>
      </c>
      <c r="U178" s="93" t="s">
        <v>280</v>
      </c>
      <c r="V178" s="93" t="s">
        <v>281</v>
      </c>
      <c r="W178" s="93" t="s">
        <v>282</v>
      </c>
      <c r="X178" s="93" t="s">
        <v>283</v>
      </c>
      <c r="Y178" s="93" t="s">
        <v>284</v>
      </c>
      <c r="Z178" s="93" t="s">
        <v>285</v>
      </c>
      <c r="AA178" s="93" t="s">
        <v>286</v>
      </c>
      <c r="AB178" s="93" t="s">
        <v>287</v>
      </c>
      <c r="AC178" s="93" t="s">
        <v>288</v>
      </c>
      <c r="AD178" s="93" t="s">
        <v>289</v>
      </c>
      <c r="AE178" s="93" t="s">
        <v>290</v>
      </c>
      <c r="AF178" s="93" t="s">
        <v>291</v>
      </c>
      <c r="AG178" s="93" t="s">
        <v>292</v>
      </c>
      <c r="AH178" s="93" t="s">
        <v>293</v>
      </c>
      <c r="AI178" s="93" t="s">
        <v>294</v>
      </c>
      <c r="AJ178" s="148"/>
    </row>
    <row r="179" spans="2:36" hidden="1">
      <c r="B179" s="94" t="s">
        <v>88</v>
      </c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76">
        <f>SUM(C179:AI179)</f>
        <v>0</v>
      </c>
    </row>
    <row r="180" spans="2:36" hidden="1">
      <c r="B180" s="94">
        <v>1</v>
      </c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76">
        <f t="shared" ref="AJ180:AJ192" si="17">SUM(C180:AI180)</f>
        <v>0</v>
      </c>
    </row>
    <row r="181" spans="2:36" hidden="1">
      <c r="B181" s="94">
        <v>2</v>
      </c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76">
        <f t="shared" si="17"/>
        <v>0</v>
      </c>
    </row>
    <row r="182" spans="2:36" hidden="1">
      <c r="B182" s="94">
        <v>3</v>
      </c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76">
        <f t="shared" si="17"/>
        <v>0</v>
      </c>
    </row>
    <row r="183" spans="2:36" hidden="1">
      <c r="B183" s="94">
        <v>4</v>
      </c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76">
        <f t="shared" si="17"/>
        <v>0</v>
      </c>
    </row>
    <row r="184" spans="2:36" hidden="1">
      <c r="B184" s="94">
        <v>5</v>
      </c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76">
        <f t="shared" si="17"/>
        <v>0</v>
      </c>
    </row>
    <row r="185" spans="2:36" hidden="1">
      <c r="B185" s="94">
        <v>6</v>
      </c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76">
        <f t="shared" si="17"/>
        <v>0</v>
      </c>
    </row>
    <row r="186" spans="2:36">
      <c r="B186" s="94">
        <v>7</v>
      </c>
      <c r="C186" s="92">
        <f>SUM('Grade 7_Sec1'!C186,'Grade 7_Sec2'!C186,'Grade 7_Sec3'!C186,'Grade 7_Sec4'!C186,'Grade 7_Sec5'!C186)</f>
        <v>0</v>
      </c>
      <c r="D186" s="92">
        <f>SUM('Grade 7_Sec1'!D186,'Grade 7_Sec2'!D186,'Grade 7_Sec3'!D186,'Grade 7_Sec4'!D186,'Grade 7_Sec5'!D186)</f>
        <v>0</v>
      </c>
      <c r="E186" s="92">
        <f>SUM('Grade 7_Sec1'!E186,'Grade 7_Sec2'!E186,'Grade 7_Sec3'!E186,'Grade 7_Sec4'!E186,'Grade 7_Sec5'!E186)</f>
        <v>0</v>
      </c>
      <c r="F186" s="92">
        <f>SUM('Grade 7_Sec1'!F186,'Grade 7_Sec2'!F186,'Grade 7_Sec3'!F186,'Grade 7_Sec4'!F186,'Grade 7_Sec5'!F186)</f>
        <v>0</v>
      </c>
      <c r="G186" s="92">
        <f>SUM('Grade 7_Sec1'!G186,'Grade 7_Sec2'!G186,'Grade 7_Sec3'!G186,'Grade 7_Sec4'!G186,'Grade 7_Sec5'!G186)</f>
        <v>0</v>
      </c>
      <c r="H186" s="92">
        <f>SUM('Grade 7_Sec1'!H186,'Grade 7_Sec2'!H186,'Grade 7_Sec3'!H186,'Grade 7_Sec4'!H186,'Grade 7_Sec5'!H186)</f>
        <v>0</v>
      </c>
      <c r="I186" s="92">
        <f>SUM('Grade 7_Sec1'!I186,'Grade 7_Sec2'!I186,'Grade 7_Sec3'!I186,'Grade 7_Sec4'!I186,'Grade 7_Sec5'!I186)</f>
        <v>0</v>
      </c>
      <c r="J186" s="92">
        <f>SUM('Grade 7_Sec1'!J186,'Grade 7_Sec2'!J186,'Grade 7_Sec3'!J186,'Grade 7_Sec4'!J186,'Grade 7_Sec5'!J186)</f>
        <v>0</v>
      </c>
      <c r="K186" s="92">
        <f>SUM('Grade 7_Sec1'!K186,'Grade 7_Sec2'!K186,'Grade 7_Sec3'!K186,'Grade 7_Sec4'!K186,'Grade 7_Sec5'!K186)</f>
        <v>0</v>
      </c>
      <c r="L186" s="92">
        <f>SUM('Grade 7_Sec1'!L186,'Grade 7_Sec2'!L186,'Grade 7_Sec3'!L186,'Grade 7_Sec4'!L186,'Grade 7_Sec5'!L186)</f>
        <v>0</v>
      </c>
      <c r="M186" s="92">
        <f>SUM('Grade 7_Sec1'!M186,'Grade 7_Sec2'!M186,'Grade 7_Sec3'!M186,'Grade 7_Sec4'!M186,'Grade 7_Sec5'!M186)</f>
        <v>0</v>
      </c>
      <c r="N186" s="92">
        <f>SUM('Grade 7_Sec1'!N186,'Grade 7_Sec2'!N186,'Grade 7_Sec3'!N186,'Grade 7_Sec4'!N186,'Grade 7_Sec5'!N186)</f>
        <v>0</v>
      </c>
      <c r="O186" s="92">
        <f>SUM('Grade 7_Sec1'!O186,'Grade 7_Sec2'!O186,'Grade 7_Sec3'!O186,'Grade 7_Sec4'!O186,'Grade 7_Sec5'!O186)</f>
        <v>0</v>
      </c>
      <c r="P186" s="92">
        <f>SUM('Grade 7_Sec1'!P186,'Grade 7_Sec2'!P186,'Grade 7_Sec3'!P186,'Grade 7_Sec4'!P186,'Grade 7_Sec5'!P186)</f>
        <v>0</v>
      </c>
      <c r="Q186" s="92">
        <f>SUM('Grade 7_Sec1'!Q186,'Grade 7_Sec2'!Q186,'Grade 7_Sec3'!Q186,'Grade 7_Sec4'!Q186,'Grade 7_Sec5'!Q186)</f>
        <v>0</v>
      </c>
      <c r="R186" s="92">
        <f>SUM('Grade 7_Sec1'!R186,'Grade 7_Sec2'!R186,'Grade 7_Sec3'!R186,'Grade 7_Sec4'!R186,'Grade 7_Sec5'!R186)</f>
        <v>0</v>
      </c>
      <c r="S186" s="92">
        <f>SUM('Grade 7_Sec1'!S186,'Grade 7_Sec2'!S186,'Grade 7_Sec3'!S186,'Grade 7_Sec4'!S186,'Grade 7_Sec5'!S186)</f>
        <v>0</v>
      </c>
      <c r="T186" s="92">
        <f>SUM('Grade 7_Sec1'!T186,'Grade 7_Sec2'!T186,'Grade 7_Sec3'!T186,'Grade 7_Sec4'!T186,'Grade 7_Sec5'!T186)</f>
        <v>0</v>
      </c>
      <c r="U186" s="92">
        <f>SUM('Grade 7_Sec1'!U186,'Grade 7_Sec2'!U186,'Grade 7_Sec3'!U186,'Grade 7_Sec4'!U186,'Grade 7_Sec5'!U186)</f>
        <v>0</v>
      </c>
      <c r="V186" s="92">
        <f>SUM('Grade 7_Sec1'!V186,'Grade 7_Sec2'!V186,'Grade 7_Sec3'!V186,'Grade 7_Sec4'!V186,'Grade 7_Sec5'!V186)</f>
        <v>0</v>
      </c>
      <c r="W186" s="92">
        <f>SUM('Grade 7_Sec1'!W186,'Grade 7_Sec2'!W186,'Grade 7_Sec3'!W186,'Grade 7_Sec4'!W186,'Grade 7_Sec5'!W186)</f>
        <v>0</v>
      </c>
      <c r="X186" s="92">
        <f>SUM('Grade 7_Sec1'!X186,'Grade 7_Sec2'!X186,'Grade 7_Sec3'!X186,'Grade 7_Sec4'!X186,'Grade 7_Sec5'!X186)</f>
        <v>0</v>
      </c>
      <c r="Y186" s="92">
        <f>SUM('Grade 7_Sec1'!Y186,'Grade 7_Sec2'!Y186,'Grade 7_Sec3'!Y186,'Grade 7_Sec4'!Y186,'Grade 7_Sec5'!Y186)</f>
        <v>0</v>
      </c>
      <c r="Z186" s="92">
        <f>SUM('Grade 7_Sec1'!Z186,'Grade 7_Sec2'!Z186,'Grade 7_Sec3'!Z186,'Grade 7_Sec4'!Z186,'Grade 7_Sec5'!Z186)</f>
        <v>0</v>
      </c>
      <c r="AA186" s="92">
        <f>SUM('Grade 7_Sec1'!AA186,'Grade 7_Sec2'!AA186,'Grade 7_Sec3'!AA186,'Grade 7_Sec4'!AA186,'Grade 7_Sec5'!AA186)</f>
        <v>0</v>
      </c>
      <c r="AB186" s="92">
        <f>SUM('Grade 7_Sec1'!AB186,'Grade 7_Sec2'!AB186,'Grade 7_Sec3'!AB186,'Grade 7_Sec4'!AB186,'Grade 7_Sec5'!AB186)</f>
        <v>0</v>
      </c>
      <c r="AC186" s="92">
        <f>SUM('Grade 7_Sec1'!AC186,'Grade 7_Sec2'!AC186,'Grade 7_Sec3'!AC186,'Grade 7_Sec4'!AC186,'Grade 7_Sec5'!AC186)</f>
        <v>0</v>
      </c>
      <c r="AD186" s="92">
        <f>SUM('Grade 7_Sec1'!AD186,'Grade 7_Sec2'!AD186,'Grade 7_Sec3'!AD186,'Grade 7_Sec4'!AD186,'Grade 7_Sec5'!AD186)</f>
        <v>0</v>
      </c>
      <c r="AE186" s="92">
        <f>SUM('Grade 7_Sec1'!AE186,'Grade 7_Sec2'!AE186,'Grade 7_Sec3'!AE186,'Grade 7_Sec4'!AE186,'Grade 7_Sec5'!AE186)</f>
        <v>0</v>
      </c>
      <c r="AF186" s="92">
        <f>SUM('Grade 7_Sec1'!AF186,'Grade 7_Sec2'!AF186,'Grade 7_Sec3'!AF186,'Grade 7_Sec4'!AF186,'Grade 7_Sec5'!AF186)</f>
        <v>0</v>
      </c>
      <c r="AG186" s="92">
        <f>SUM('Grade 7_Sec1'!AG186,'Grade 7_Sec2'!AG186,'Grade 7_Sec3'!AG186,'Grade 7_Sec4'!AG186,'Grade 7_Sec5'!AG186)</f>
        <v>0</v>
      </c>
      <c r="AH186" s="92">
        <f>SUM('Grade 7_Sec1'!AH186,'Grade 7_Sec2'!AH186,'Grade 7_Sec3'!AH186,'Grade 7_Sec4'!AH186,'Grade 7_Sec5'!AH186)</f>
        <v>0</v>
      </c>
      <c r="AI186" s="92">
        <f>SUM('Grade 7_Sec1'!AI186,'Grade 7_Sec2'!AI186,'Grade 7_Sec3'!AI186,'Grade 7_Sec4'!AI186,'Grade 7_Sec5'!AI186)</f>
        <v>0</v>
      </c>
      <c r="AJ186" s="76">
        <f t="shared" si="17"/>
        <v>0</v>
      </c>
    </row>
    <row r="187" spans="2:36">
      <c r="B187" s="94">
        <v>8</v>
      </c>
      <c r="C187" s="92">
        <f>SUM('Grade 8_Sec1'!C187,'Grade 8_Sec2'!C187,'Grade 8_Sec3'!C187,'Grade 8_Sec4'!C187,'Grade 8_Sec5'!C187)</f>
        <v>0</v>
      </c>
      <c r="D187" s="92">
        <f>SUM('Grade 8_Sec1'!D187,'Grade 8_Sec2'!D187,'Grade 8_Sec3'!D187,'Grade 8_Sec4'!D187,'Grade 8_Sec5'!D187)</f>
        <v>0</v>
      </c>
      <c r="E187" s="92">
        <f>SUM('Grade 8_Sec1'!E187,'Grade 8_Sec2'!E187,'Grade 8_Sec3'!E187,'Grade 8_Sec4'!E187,'Grade 8_Sec5'!E187)</f>
        <v>0</v>
      </c>
      <c r="F187" s="92">
        <f>SUM('Grade 8_Sec1'!F187,'Grade 8_Sec2'!F187,'Grade 8_Sec3'!F187,'Grade 8_Sec4'!F187,'Grade 8_Sec5'!F187)</f>
        <v>0</v>
      </c>
      <c r="G187" s="92">
        <f>SUM('Grade 8_Sec1'!G187,'Grade 8_Sec2'!G187,'Grade 8_Sec3'!G187,'Grade 8_Sec4'!G187,'Grade 8_Sec5'!G187)</f>
        <v>0</v>
      </c>
      <c r="H187" s="92">
        <f>SUM('Grade 8_Sec1'!H187,'Grade 8_Sec2'!H187,'Grade 8_Sec3'!H187,'Grade 8_Sec4'!H187,'Grade 8_Sec5'!H187)</f>
        <v>0</v>
      </c>
      <c r="I187" s="92">
        <f>SUM('Grade 8_Sec1'!I187,'Grade 8_Sec2'!I187,'Grade 8_Sec3'!I187,'Grade 8_Sec4'!I187,'Grade 8_Sec5'!I187)</f>
        <v>0</v>
      </c>
      <c r="J187" s="92">
        <f>SUM('Grade 8_Sec1'!J187,'Grade 8_Sec2'!J187,'Grade 8_Sec3'!J187,'Grade 8_Sec4'!J187,'Grade 8_Sec5'!J187)</f>
        <v>0</v>
      </c>
      <c r="K187" s="92">
        <f>SUM('Grade 8_Sec1'!K187,'Grade 8_Sec2'!K187,'Grade 8_Sec3'!K187,'Grade 8_Sec4'!K187,'Grade 8_Sec5'!K187)</f>
        <v>0</v>
      </c>
      <c r="L187" s="92">
        <f>SUM('Grade 8_Sec1'!L187,'Grade 8_Sec2'!L187,'Grade 8_Sec3'!L187,'Grade 8_Sec4'!L187,'Grade 8_Sec5'!L187)</f>
        <v>0</v>
      </c>
      <c r="M187" s="92">
        <f>SUM('Grade 8_Sec1'!M187,'Grade 8_Sec2'!M187,'Grade 8_Sec3'!M187,'Grade 8_Sec4'!M187,'Grade 8_Sec5'!M187)</f>
        <v>0</v>
      </c>
      <c r="N187" s="92">
        <f>SUM('Grade 8_Sec1'!N187,'Grade 8_Sec2'!N187,'Grade 8_Sec3'!N187,'Grade 8_Sec4'!N187,'Grade 8_Sec5'!N187)</f>
        <v>0</v>
      </c>
      <c r="O187" s="92">
        <f>SUM('Grade 8_Sec1'!O187,'Grade 8_Sec2'!O187,'Grade 8_Sec3'!O187,'Grade 8_Sec4'!O187,'Grade 8_Sec5'!O187)</f>
        <v>0</v>
      </c>
      <c r="P187" s="92">
        <f>SUM('Grade 8_Sec1'!P187,'Grade 8_Sec2'!P187,'Grade 8_Sec3'!P187,'Grade 8_Sec4'!P187,'Grade 8_Sec5'!P187)</f>
        <v>0</v>
      </c>
      <c r="Q187" s="92">
        <f>SUM('Grade 8_Sec1'!Q187,'Grade 8_Sec2'!Q187,'Grade 8_Sec3'!Q187,'Grade 8_Sec4'!Q187,'Grade 8_Sec5'!Q187)</f>
        <v>0</v>
      </c>
      <c r="R187" s="92">
        <f>SUM('Grade 8_Sec1'!R187,'Grade 8_Sec2'!R187,'Grade 8_Sec3'!R187,'Grade 8_Sec4'!R187,'Grade 8_Sec5'!R187)</f>
        <v>0</v>
      </c>
      <c r="S187" s="92">
        <f>SUM('Grade 8_Sec1'!S187,'Grade 8_Sec2'!S187,'Grade 8_Sec3'!S187,'Grade 8_Sec4'!S187,'Grade 8_Sec5'!S187)</f>
        <v>0</v>
      </c>
      <c r="T187" s="92">
        <f>SUM('Grade 8_Sec1'!T187,'Grade 8_Sec2'!T187,'Grade 8_Sec3'!T187,'Grade 8_Sec4'!T187,'Grade 8_Sec5'!T187)</f>
        <v>0</v>
      </c>
      <c r="U187" s="92">
        <f>SUM('Grade 8_Sec1'!U187,'Grade 8_Sec2'!U187,'Grade 8_Sec3'!U187,'Grade 8_Sec4'!U187,'Grade 8_Sec5'!U187)</f>
        <v>0</v>
      </c>
      <c r="V187" s="92">
        <f>SUM('Grade 8_Sec1'!V187,'Grade 8_Sec2'!V187,'Grade 8_Sec3'!V187,'Grade 8_Sec4'!V187,'Grade 8_Sec5'!V187)</f>
        <v>0</v>
      </c>
      <c r="W187" s="92">
        <f>SUM('Grade 8_Sec1'!W187,'Grade 8_Sec2'!W187,'Grade 8_Sec3'!W187,'Grade 8_Sec4'!W187,'Grade 8_Sec5'!W187)</f>
        <v>0</v>
      </c>
      <c r="X187" s="92">
        <f>SUM('Grade 8_Sec1'!X187,'Grade 8_Sec2'!X187,'Grade 8_Sec3'!X187,'Grade 8_Sec4'!X187,'Grade 8_Sec5'!X187)</f>
        <v>0</v>
      </c>
      <c r="Y187" s="92">
        <f>SUM('Grade 8_Sec1'!Y187,'Grade 8_Sec2'!Y187,'Grade 8_Sec3'!Y187,'Grade 8_Sec4'!Y187,'Grade 8_Sec5'!Y187)</f>
        <v>0</v>
      </c>
      <c r="Z187" s="92">
        <f>SUM('Grade 8_Sec1'!Z187,'Grade 8_Sec2'!Z187,'Grade 8_Sec3'!Z187,'Grade 8_Sec4'!Z187,'Grade 8_Sec5'!Z187)</f>
        <v>0</v>
      </c>
      <c r="AA187" s="92">
        <f>SUM('Grade 8_Sec1'!AA187,'Grade 8_Sec2'!AA187,'Grade 8_Sec3'!AA187,'Grade 8_Sec4'!AA187,'Grade 8_Sec5'!AA187)</f>
        <v>0</v>
      </c>
      <c r="AB187" s="92">
        <f>SUM('Grade 8_Sec1'!AB187,'Grade 8_Sec2'!AB187,'Grade 8_Sec3'!AB187,'Grade 8_Sec4'!AB187,'Grade 8_Sec5'!AB187)</f>
        <v>0</v>
      </c>
      <c r="AC187" s="92">
        <f>SUM('Grade 8_Sec1'!AC187,'Grade 8_Sec2'!AC187,'Grade 8_Sec3'!AC187,'Grade 8_Sec4'!AC187,'Grade 8_Sec5'!AC187)</f>
        <v>0</v>
      </c>
      <c r="AD187" s="92">
        <f>SUM('Grade 8_Sec1'!AD187,'Grade 8_Sec2'!AD187,'Grade 8_Sec3'!AD187,'Grade 8_Sec4'!AD187,'Grade 8_Sec5'!AD187)</f>
        <v>0</v>
      </c>
      <c r="AE187" s="92">
        <f>SUM('Grade 8_Sec1'!AE187,'Grade 8_Sec2'!AE187,'Grade 8_Sec3'!AE187,'Grade 8_Sec4'!AE187,'Grade 8_Sec5'!AE187)</f>
        <v>0</v>
      </c>
      <c r="AF187" s="92">
        <f>SUM('Grade 8_Sec1'!AF187,'Grade 8_Sec2'!AF187,'Grade 8_Sec3'!AF187,'Grade 8_Sec4'!AF187,'Grade 8_Sec5'!AF187)</f>
        <v>0</v>
      </c>
      <c r="AG187" s="92">
        <f>SUM('Grade 8_Sec1'!AG187,'Grade 8_Sec2'!AG187,'Grade 8_Sec3'!AG187,'Grade 8_Sec4'!AG187,'Grade 8_Sec5'!AG187)</f>
        <v>0</v>
      </c>
      <c r="AH187" s="92">
        <f>SUM('Grade 8_Sec1'!AH187,'Grade 8_Sec2'!AH187,'Grade 8_Sec3'!AH187,'Grade 8_Sec4'!AH187,'Grade 8_Sec5'!AH187)</f>
        <v>0</v>
      </c>
      <c r="AI187" s="92">
        <f>SUM('Grade 8_Sec1'!AI187,'Grade 8_Sec2'!AI187,'Grade 8_Sec3'!AI187,'Grade 8_Sec4'!AI187,'Grade 8_Sec5'!AI187)</f>
        <v>0</v>
      </c>
      <c r="AJ187" s="76">
        <f t="shared" si="17"/>
        <v>0</v>
      </c>
    </row>
    <row r="188" spans="2:36">
      <c r="B188" s="94">
        <v>9</v>
      </c>
      <c r="C188" s="92">
        <f>SUM('Grade 9_Sec1'!C188,'Grade 9_Sec2'!C188,'Grade 9_Sec3'!C188,'Grade 9_Sec4'!C188,'Grade 9_Sec5'!C188)</f>
        <v>0</v>
      </c>
      <c r="D188" s="92">
        <f>SUM('Grade 9_Sec1'!D188,'Grade 9_Sec2'!D188,'Grade 9_Sec3'!D188,'Grade 9_Sec4'!D188,'Grade 9_Sec5'!D188)</f>
        <v>0</v>
      </c>
      <c r="E188" s="92">
        <f>SUM('Grade 9_Sec1'!E188,'Grade 9_Sec2'!E188,'Grade 9_Sec3'!E188,'Grade 9_Sec4'!E188,'Grade 9_Sec5'!E188)</f>
        <v>0</v>
      </c>
      <c r="F188" s="92">
        <f>SUM('Grade 9_Sec1'!F188,'Grade 9_Sec2'!F188,'Grade 9_Sec3'!F188,'Grade 9_Sec4'!F188,'Grade 9_Sec5'!F188)</f>
        <v>0</v>
      </c>
      <c r="G188" s="92">
        <f>SUM('Grade 9_Sec1'!G188,'Grade 9_Sec2'!G188,'Grade 9_Sec3'!G188,'Grade 9_Sec4'!G188,'Grade 9_Sec5'!G188)</f>
        <v>0</v>
      </c>
      <c r="H188" s="92">
        <f>SUM('Grade 9_Sec1'!H188,'Grade 9_Sec2'!H188,'Grade 9_Sec3'!H188,'Grade 9_Sec4'!H188,'Grade 9_Sec5'!H188)</f>
        <v>0</v>
      </c>
      <c r="I188" s="92">
        <f>SUM('Grade 9_Sec1'!I188,'Grade 9_Sec2'!I188,'Grade 9_Sec3'!I188,'Grade 9_Sec4'!I188,'Grade 9_Sec5'!I188)</f>
        <v>0</v>
      </c>
      <c r="J188" s="92">
        <f>SUM('Grade 9_Sec1'!J188,'Grade 9_Sec2'!J188,'Grade 9_Sec3'!J188,'Grade 9_Sec4'!J188,'Grade 9_Sec5'!J188)</f>
        <v>0</v>
      </c>
      <c r="K188" s="92">
        <f>SUM('Grade 9_Sec1'!K188,'Grade 9_Sec2'!K188,'Grade 9_Sec3'!K188,'Grade 9_Sec4'!K188,'Grade 9_Sec5'!K188)</f>
        <v>0</v>
      </c>
      <c r="L188" s="92">
        <f>SUM('Grade 9_Sec1'!L188,'Grade 9_Sec2'!L188,'Grade 9_Sec3'!L188,'Grade 9_Sec4'!L188,'Grade 9_Sec5'!L188)</f>
        <v>0</v>
      </c>
      <c r="M188" s="92">
        <f>SUM('Grade 9_Sec1'!M188,'Grade 9_Sec2'!M188,'Grade 9_Sec3'!M188,'Grade 9_Sec4'!M188,'Grade 9_Sec5'!M188)</f>
        <v>0</v>
      </c>
      <c r="N188" s="92">
        <f>SUM('Grade 9_Sec1'!N188,'Grade 9_Sec2'!N188,'Grade 9_Sec3'!N188,'Grade 9_Sec4'!N188,'Grade 9_Sec5'!N188)</f>
        <v>0</v>
      </c>
      <c r="O188" s="92">
        <f>SUM('Grade 9_Sec1'!O188,'Grade 9_Sec2'!O188,'Grade 9_Sec3'!O188,'Grade 9_Sec4'!O188,'Grade 9_Sec5'!O188)</f>
        <v>0</v>
      </c>
      <c r="P188" s="92">
        <f>SUM('Grade 9_Sec1'!P188,'Grade 9_Sec2'!P188,'Grade 9_Sec3'!P188,'Grade 9_Sec4'!P188,'Grade 9_Sec5'!P188)</f>
        <v>0</v>
      </c>
      <c r="Q188" s="92">
        <f>SUM('Grade 9_Sec1'!Q188,'Grade 9_Sec2'!Q188,'Grade 9_Sec3'!Q188,'Grade 9_Sec4'!Q188,'Grade 9_Sec5'!Q188)</f>
        <v>0</v>
      </c>
      <c r="R188" s="92">
        <f>SUM('Grade 9_Sec1'!R188,'Grade 9_Sec2'!R188,'Grade 9_Sec3'!R188,'Grade 9_Sec4'!R188,'Grade 9_Sec5'!R188)</f>
        <v>0</v>
      </c>
      <c r="S188" s="92">
        <f>SUM('Grade 9_Sec1'!S188,'Grade 9_Sec2'!S188,'Grade 9_Sec3'!S188,'Grade 9_Sec4'!S188,'Grade 9_Sec5'!S188)</f>
        <v>0</v>
      </c>
      <c r="T188" s="92">
        <f>SUM('Grade 9_Sec1'!T188,'Grade 9_Sec2'!T188,'Grade 9_Sec3'!T188,'Grade 9_Sec4'!T188,'Grade 9_Sec5'!T188)</f>
        <v>0</v>
      </c>
      <c r="U188" s="92">
        <f>SUM('Grade 9_Sec1'!U188,'Grade 9_Sec2'!U188,'Grade 9_Sec3'!U188,'Grade 9_Sec4'!U188,'Grade 9_Sec5'!U188)</f>
        <v>0</v>
      </c>
      <c r="V188" s="92">
        <f>SUM('Grade 9_Sec1'!V188,'Grade 9_Sec2'!V188,'Grade 9_Sec3'!V188,'Grade 9_Sec4'!V188,'Grade 9_Sec5'!V188)</f>
        <v>0</v>
      </c>
      <c r="W188" s="92">
        <f>SUM('Grade 9_Sec1'!W188,'Grade 9_Sec2'!W188,'Grade 9_Sec3'!W188,'Grade 9_Sec4'!W188,'Grade 9_Sec5'!W188)</f>
        <v>0</v>
      </c>
      <c r="X188" s="92">
        <f>SUM('Grade 9_Sec1'!X188,'Grade 9_Sec2'!X188,'Grade 9_Sec3'!X188,'Grade 9_Sec4'!X188,'Grade 9_Sec5'!X188)</f>
        <v>0</v>
      </c>
      <c r="Y188" s="92">
        <f>SUM('Grade 9_Sec1'!Y188,'Grade 9_Sec2'!Y188,'Grade 9_Sec3'!Y188,'Grade 9_Sec4'!Y188,'Grade 9_Sec5'!Y188)</f>
        <v>0</v>
      </c>
      <c r="Z188" s="92">
        <f>SUM('Grade 9_Sec1'!Z188,'Grade 9_Sec2'!Z188,'Grade 9_Sec3'!Z188,'Grade 9_Sec4'!Z188,'Grade 9_Sec5'!Z188)</f>
        <v>0</v>
      </c>
      <c r="AA188" s="92">
        <f>SUM('Grade 9_Sec1'!AA188,'Grade 9_Sec2'!AA188,'Grade 9_Sec3'!AA188,'Grade 9_Sec4'!AA188,'Grade 9_Sec5'!AA188)</f>
        <v>0</v>
      </c>
      <c r="AB188" s="92">
        <f>SUM('Grade 9_Sec1'!AB188,'Grade 9_Sec2'!AB188,'Grade 9_Sec3'!AB188,'Grade 9_Sec4'!AB188,'Grade 9_Sec5'!AB188)</f>
        <v>0</v>
      </c>
      <c r="AC188" s="92">
        <f>SUM('Grade 9_Sec1'!AC188,'Grade 9_Sec2'!AC188,'Grade 9_Sec3'!AC188,'Grade 9_Sec4'!AC188,'Grade 9_Sec5'!AC188)</f>
        <v>0</v>
      </c>
      <c r="AD188" s="92">
        <f>SUM('Grade 9_Sec1'!AD188,'Grade 9_Sec2'!AD188,'Grade 9_Sec3'!AD188,'Grade 9_Sec4'!AD188,'Grade 9_Sec5'!AD188)</f>
        <v>0</v>
      </c>
      <c r="AE188" s="92">
        <f>SUM('Grade 9_Sec1'!AE188,'Grade 9_Sec2'!AE188,'Grade 9_Sec3'!AE188,'Grade 9_Sec4'!AE188,'Grade 9_Sec5'!AE188)</f>
        <v>0</v>
      </c>
      <c r="AF188" s="92">
        <f>SUM('Grade 9_Sec1'!AF188,'Grade 9_Sec2'!AF188,'Grade 9_Sec3'!AF188,'Grade 9_Sec4'!AF188,'Grade 9_Sec5'!AF188)</f>
        <v>0</v>
      </c>
      <c r="AG188" s="92">
        <f>SUM('Grade 9_Sec1'!AG188,'Grade 9_Sec2'!AG188,'Grade 9_Sec3'!AG188,'Grade 9_Sec4'!AG188,'Grade 9_Sec5'!AG188)</f>
        <v>0</v>
      </c>
      <c r="AH188" s="92">
        <f>SUM('Grade 9_Sec1'!AH188,'Grade 9_Sec2'!AH188,'Grade 9_Sec3'!AH188,'Grade 9_Sec4'!AH188,'Grade 9_Sec5'!AH188)</f>
        <v>0</v>
      </c>
      <c r="AI188" s="92">
        <f>SUM('Grade 9_Sec1'!AI188,'Grade 9_Sec2'!AI188,'Grade 9_Sec3'!AI188,'Grade 9_Sec4'!AI188,'Grade 9_Sec5'!AI188)</f>
        <v>0</v>
      </c>
      <c r="AJ188" s="76">
        <f t="shared" si="17"/>
        <v>0</v>
      </c>
    </row>
    <row r="189" spans="2:36">
      <c r="B189" s="94">
        <v>10</v>
      </c>
      <c r="C189" s="92">
        <f>SUM('Grade 10_Sec1'!C189,'Grade 10_Sec2'!C189,'Grade 10_Sec3'!C189,'Grade 10_Sec4'!C189,'Grade 10_Sec5'!C189)</f>
        <v>0</v>
      </c>
      <c r="D189" s="92">
        <f>SUM('Grade 10_Sec1'!D189,'Grade 10_Sec2'!D189,'Grade 10_Sec3'!D189,'Grade 10_Sec4'!D189,'Grade 10_Sec5'!D189)</f>
        <v>0</v>
      </c>
      <c r="E189" s="92">
        <f>SUM('Grade 10_Sec1'!E189,'Grade 10_Sec2'!E189,'Grade 10_Sec3'!E189,'Grade 10_Sec4'!E189,'Grade 10_Sec5'!E189)</f>
        <v>0</v>
      </c>
      <c r="F189" s="92">
        <f>SUM('Grade 10_Sec1'!F189,'Grade 10_Sec2'!F189,'Grade 10_Sec3'!F189,'Grade 10_Sec4'!F189,'Grade 10_Sec5'!F189)</f>
        <v>0</v>
      </c>
      <c r="G189" s="92">
        <f>SUM('Grade 10_Sec1'!G189,'Grade 10_Sec2'!G189,'Grade 10_Sec3'!G189,'Grade 10_Sec4'!G189,'Grade 10_Sec5'!G189)</f>
        <v>0</v>
      </c>
      <c r="H189" s="92">
        <f>SUM('Grade 10_Sec1'!H189,'Grade 10_Sec2'!H189,'Grade 10_Sec3'!H189,'Grade 10_Sec4'!H189,'Grade 10_Sec5'!H189)</f>
        <v>0</v>
      </c>
      <c r="I189" s="92">
        <f>SUM('Grade 10_Sec1'!I189,'Grade 10_Sec2'!I189,'Grade 10_Sec3'!I189,'Grade 10_Sec4'!I189,'Grade 10_Sec5'!I189)</f>
        <v>0</v>
      </c>
      <c r="J189" s="92">
        <f>SUM('Grade 10_Sec1'!J189,'Grade 10_Sec2'!J189,'Grade 10_Sec3'!J189,'Grade 10_Sec4'!J189,'Grade 10_Sec5'!J189)</f>
        <v>0</v>
      </c>
      <c r="K189" s="92">
        <f>SUM('Grade 10_Sec1'!K189,'Grade 10_Sec2'!K189,'Grade 10_Sec3'!K189,'Grade 10_Sec4'!K189,'Grade 10_Sec5'!K189)</f>
        <v>0</v>
      </c>
      <c r="L189" s="92">
        <f>SUM('Grade 10_Sec1'!L189,'Grade 10_Sec2'!L189,'Grade 10_Sec3'!L189,'Grade 10_Sec4'!L189,'Grade 10_Sec5'!L189)</f>
        <v>0</v>
      </c>
      <c r="M189" s="92">
        <f>SUM('Grade 10_Sec1'!M189,'Grade 10_Sec2'!M189,'Grade 10_Sec3'!M189,'Grade 10_Sec4'!M189,'Grade 10_Sec5'!M189)</f>
        <v>0</v>
      </c>
      <c r="N189" s="92">
        <f>SUM('Grade 10_Sec1'!N189,'Grade 10_Sec2'!N189,'Grade 10_Sec3'!N189,'Grade 10_Sec4'!N189,'Grade 10_Sec5'!N189)</f>
        <v>0</v>
      </c>
      <c r="O189" s="92">
        <f>SUM('Grade 10_Sec1'!O189,'Grade 10_Sec2'!O189,'Grade 10_Sec3'!O189,'Grade 10_Sec4'!O189,'Grade 10_Sec5'!O189)</f>
        <v>0</v>
      </c>
      <c r="P189" s="92">
        <f>SUM('Grade 10_Sec1'!P189,'Grade 10_Sec2'!P189,'Grade 10_Sec3'!P189,'Grade 10_Sec4'!P189,'Grade 10_Sec5'!P189)</f>
        <v>0</v>
      </c>
      <c r="Q189" s="92">
        <f>SUM('Grade 10_Sec1'!Q189,'Grade 10_Sec2'!Q189,'Grade 10_Sec3'!Q189,'Grade 10_Sec4'!Q189,'Grade 10_Sec5'!Q189)</f>
        <v>0</v>
      </c>
      <c r="R189" s="92">
        <f>SUM('Grade 10_Sec1'!R189,'Grade 10_Sec2'!R189,'Grade 10_Sec3'!R189,'Grade 10_Sec4'!R189,'Grade 10_Sec5'!R189)</f>
        <v>0</v>
      </c>
      <c r="S189" s="92">
        <f>SUM('Grade 10_Sec1'!S189,'Grade 10_Sec2'!S189,'Grade 10_Sec3'!S189,'Grade 10_Sec4'!S189,'Grade 10_Sec5'!S189)</f>
        <v>0</v>
      </c>
      <c r="T189" s="92">
        <f>SUM('Grade 10_Sec1'!T189,'Grade 10_Sec2'!T189,'Grade 10_Sec3'!T189,'Grade 10_Sec4'!T189,'Grade 10_Sec5'!T189)</f>
        <v>0</v>
      </c>
      <c r="U189" s="92">
        <f>SUM('Grade 10_Sec1'!U189,'Grade 10_Sec2'!U189,'Grade 10_Sec3'!U189,'Grade 10_Sec4'!U189,'Grade 10_Sec5'!U189)</f>
        <v>0</v>
      </c>
      <c r="V189" s="92">
        <f>SUM('Grade 10_Sec1'!V189,'Grade 10_Sec2'!V189,'Grade 10_Sec3'!V189,'Grade 10_Sec4'!V189,'Grade 10_Sec5'!V189)</f>
        <v>0</v>
      </c>
      <c r="W189" s="92">
        <f>SUM('Grade 10_Sec1'!W189,'Grade 10_Sec2'!W189,'Grade 10_Sec3'!W189,'Grade 10_Sec4'!W189,'Grade 10_Sec5'!W189)</f>
        <v>0</v>
      </c>
      <c r="X189" s="92">
        <f>SUM('Grade 10_Sec1'!X189,'Grade 10_Sec2'!X189,'Grade 10_Sec3'!X189,'Grade 10_Sec4'!X189,'Grade 10_Sec5'!X189)</f>
        <v>0</v>
      </c>
      <c r="Y189" s="92">
        <f>SUM('Grade 10_Sec1'!Y189,'Grade 10_Sec2'!Y189,'Grade 10_Sec3'!Y189,'Grade 10_Sec4'!Y189,'Grade 10_Sec5'!Y189)</f>
        <v>0</v>
      </c>
      <c r="Z189" s="92">
        <f>SUM('Grade 10_Sec1'!Z189,'Grade 10_Sec2'!Z189,'Grade 10_Sec3'!Z189,'Grade 10_Sec4'!Z189,'Grade 10_Sec5'!Z189)</f>
        <v>0</v>
      </c>
      <c r="AA189" s="92">
        <f>SUM('Grade 10_Sec1'!AA189,'Grade 10_Sec2'!AA189,'Grade 10_Sec3'!AA189,'Grade 10_Sec4'!AA189,'Grade 10_Sec5'!AA189)</f>
        <v>0</v>
      </c>
      <c r="AB189" s="92">
        <f>SUM('Grade 10_Sec1'!AB189,'Grade 10_Sec2'!AB189,'Grade 10_Sec3'!AB189,'Grade 10_Sec4'!AB189,'Grade 10_Sec5'!AB189)</f>
        <v>0</v>
      </c>
      <c r="AC189" s="92">
        <f>SUM('Grade 10_Sec1'!AC189,'Grade 10_Sec2'!AC189,'Grade 10_Sec3'!AC189,'Grade 10_Sec4'!AC189,'Grade 10_Sec5'!AC189)</f>
        <v>0</v>
      </c>
      <c r="AD189" s="92">
        <f>SUM('Grade 10_Sec1'!AD189,'Grade 10_Sec2'!AD189,'Grade 10_Sec3'!AD189,'Grade 10_Sec4'!AD189,'Grade 10_Sec5'!AD189)</f>
        <v>0</v>
      </c>
      <c r="AE189" s="92">
        <f>SUM('Grade 10_Sec1'!AE189,'Grade 10_Sec2'!AE189,'Grade 10_Sec3'!AE189,'Grade 10_Sec4'!AE189,'Grade 10_Sec5'!AE189)</f>
        <v>0</v>
      </c>
      <c r="AF189" s="92">
        <f>SUM('Grade 10_Sec1'!AF189,'Grade 10_Sec2'!AF189,'Grade 10_Sec3'!AF189,'Grade 10_Sec4'!AF189,'Grade 10_Sec5'!AF189)</f>
        <v>0</v>
      </c>
      <c r="AG189" s="92">
        <f>SUM('Grade 10_Sec1'!AG189,'Grade 10_Sec2'!AG189,'Grade 10_Sec3'!AG189,'Grade 10_Sec4'!AG189,'Grade 10_Sec5'!AG189)</f>
        <v>0</v>
      </c>
      <c r="AH189" s="92">
        <f>SUM('Grade 10_Sec1'!AH189,'Grade 10_Sec2'!AH189,'Grade 10_Sec3'!AH189,'Grade 10_Sec4'!AH189,'Grade 10_Sec5'!AH189)</f>
        <v>0</v>
      </c>
      <c r="AI189" s="92">
        <f>SUM('Grade 10_Sec1'!AI189,'Grade 10_Sec2'!AI189,'Grade 10_Sec3'!AI189,'Grade 10_Sec4'!AI189,'Grade 10_Sec5'!AI189)</f>
        <v>0</v>
      </c>
      <c r="AJ189" s="76">
        <f t="shared" si="17"/>
        <v>0</v>
      </c>
    </row>
    <row r="190" spans="2:36" hidden="1">
      <c r="B190" s="94">
        <v>11</v>
      </c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76"/>
    </row>
    <row r="191" spans="2:36" hidden="1">
      <c r="B191" s="94">
        <v>12</v>
      </c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76"/>
    </row>
    <row r="192" spans="2:36">
      <c r="B192" s="94" t="s">
        <v>94</v>
      </c>
      <c r="C192" s="92">
        <f>NonGraded!C192</f>
        <v>0</v>
      </c>
      <c r="D192" s="92">
        <f>NonGraded!D192</f>
        <v>0</v>
      </c>
      <c r="E192" s="92">
        <f>NonGraded!E192</f>
        <v>0</v>
      </c>
      <c r="F192" s="92">
        <f>NonGraded!F192</f>
        <v>0</v>
      </c>
      <c r="G192" s="92">
        <f>NonGraded!G192</f>
        <v>0</v>
      </c>
      <c r="H192" s="92">
        <f>NonGraded!H192</f>
        <v>0</v>
      </c>
      <c r="I192" s="92">
        <f>NonGraded!I192</f>
        <v>0</v>
      </c>
      <c r="J192" s="92">
        <f>NonGraded!J192</f>
        <v>0</v>
      </c>
      <c r="K192" s="92">
        <f>NonGraded!K192</f>
        <v>0</v>
      </c>
      <c r="L192" s="92">
        <f>NonGraded!L192</f>
        <v>0</v>
      </c>
      <c r="M192" s="92">
        <f>NonGraded!M192</f>
        <v>0</v>
      </c>
      <c r="N192" s="92">
        <f>NonGraded!N192</f>
        <v>0</v>
      </c>
      <c r="O192" s="92">
        <f>NonGraded!O192</f>
        <v>0</v>
      </c>
      <c r="P192" s="92">
        <f>NonGraded!P192</f>
        <v>0</v>
      </c>
      <c r="Q192" s="92">
        <f>NonGraded!Q192</f>
        <v>0</v>
      </c>
      <c r="R192" s="92">
        <f>NonGraded!R192</f>
        <v>0</v>
      </c>
      <c r="S192" s="92">
        <f>NonGraded!S192</f>
        <v>0</v>
      </c>
      <c r="T192" s="92">
        <f>NonGraded!T192</f>
        <v>0</v>
      </c>
      <c r="U192" s="92">
        <f>NonGraded!U192</f>
        <v>0</v>
      </c>
      <c r="V192" s="92">
        <f>NonGraded!V192</f>
        <v>0</v>
      </c>
      <c r="W192" s="92">
        <f>NonGraded!W192</f>
        <v>0</v>
      </c>
      <c r="X192" s="92">
        <f>NonGraded!X192</f>
        <v>0</v>
      </c>
      <c r="Y192" s="92">
        <f>NonGraded!Y192</f>
        <v>0</v>
      </c>
      <c r="Z192" s="92">
        <f>NonGraded!Z192</f>
        <v>0</v>
      </c>
      <c r="AA192" s="92">
        <f>NonGraded!AA192</f>
        <v>0</v>
      </c>
      <c r="AB192" s="92">
        <f>NonGraded!AB192</f>
        <v>0</v>
      </c>
      <c r="AC192" s="92">
        <f>NonGraded!AC192</f>
        <v>0</v>
      </c>
      <c r="AD192" s="92">
        <f>NonGraded!AD192</f>
        <v>0</v>
      </c>
      <c r="AE192" s="92">
        <f>NonGraded!AE192</f>
        <v>0</v>
      </c>
      <c r="AF192" s="92">
        <f>NonGraded!AF192</f>
        <v>0</v>
      </c>
      <c r="AG192" s="92">
        <f>NonGraded!AG192</f>
        <v>0</v>
      </c>
      <c r="AH192" s="92">
        <f>NonGraded!AH192</f>
        <v>0</v>
      </c>
      <c r="AI192" s="92">
        <f>NonGraded!AI192</f>
        <v>0</v>
      </c>
      <c r="AJ192" s="76">
        <f t="shared" si="17"/>
        <v>0</v>
      </c>
    </row>
    <row r="193" spans="2:36">
      <c r="B193" s="94" t="s">
        <v>7</v>
      </c>
      <c r="C193" s="92">
        <f>SUM(C179:C192)</f>
        <v>0</v>
      </c>
      <c r="D193" s="92">
        <f t="shared" ref="D193:AI193" si="18">SUM(D179:D192)</f>
        <v>0</v>
      </c>
      <c r="E193" s="92">
        <f t="shared" si="18"/>
        <v>0</v>
      </c>
      <c r="F193" s="92">
        <f t="shared" si="18"/>
        <v>0</v>
      </c>
      <c r="G193" s="92">
        <f t="shared" si="18"/>
        <v>0</v>
      </c>
      <c r="H193" s="92">
        <f t="shared" si="18"/>
        <v>0</v>
      </c>
      <c r="I193" s="92">
        <f t="shared" si="18"/>
        <v>0</v>
      </c>
      <c r="J193" s="92">
        <f t="shared" si="18"/>
        <v>0</v>
      </c>
      <c r="K193" s="92">
        <f t="shared" si="18"/>
        <v>0</v>
      </c>
      <c r="L193" s="92">
        <f t="shared" si="18"/>
        <v>0</v>
      </c>
      <c r="M193" s="92">
        <f t="shared" si="18"/>
        <v>0</v>
      </c>
      <c r="N193" s="92">
        <f t="shared" si="18"/>
        <v>0</v>
      </c>
      <c r="O193" s="92">
        <f t="shared" si="18"/>
        <v>0</v>
      </c>
      <c r="P193" s="92">
        <f t="shared" si="18"/>
        <v>0</v>
      </c>
      <c r="Q193" s="92">
        <f t="shared" si="18"/>
        <v>0</v>
      </c>
      <c r="R193" s="92">
        <f t="shared" si="18"/>
        <v>0</v>
      </c>
      <c r="S193" s="92">
        <f t="shared" si="18"/>
        <v>0</v>
      </c>
      <c r="T193" s="92">
        <f t="shared" si="18"/>
        <v>0</v>
      </c>
      <c r="U193" s="92">
        <f t="shared" si="18"/>
        <v>0</v>
      </c>
      <c r="V193" s="92">
        <f t="shared" si="18"/>
        <v>0</v>
      </c>
      <c r="W193" s="92">
        <f t="shared" si="18"/>
        <v>0</v>
      </c>
      <c r="X193" s="92">
        <f t="shared" si="18"/>
        <v>0</v>
      </c>
      <c r="Y193" s="92">
        <f t="shared" si="18"/>
        <v>0</v>
      </c>
      <c r="Z193" s="92">
        <f t="shared" si="18"/>
        <v>0</v>
      </c>
      <c r="AA193" s="92">
        <f t="shared" si="18"/>
        <v>0</v>
      </c>
      <c r="AB193" s="92">
        <f t="shared" si="18"/>
        <v>0</v>
      </c>
      <c r="AC193" s="92">
        <f t="shared" si="18"/>
        <v>0</v>
      </c>
      <c r="AD193" s="92">
        <f t="shared" si="18"/>
        <v>0</v>
      </c>
      <c r="AE193" s="92">
        <f t="shared" si="18"/>
        <v>0</v>
      </c>
      <c r="AF193" s="92">
        <f t="shared" si="18"/>
        <v>0</v>
      </c>
      <c r="AG193" s="92">
        <f t="shared" si="18"/>
        <v>0</v>
      </c>
      <c r="AH193" s="92">
        <f t="shared" si="18"/>
        <v>0</v>
      </c>
      <c r="AI193" s="92">
        <f t="shared" si="18"/>
        <v>0</v>
      </c>
      <c r="AJ193" s="76">
        <f>(SUM(C193:AI193))</f>
        <v>0</v>
      </c>
    </row>
    <row r="195" spans="2:36">
      <c r="B195" s="112" t="s">
        <v>48</v>
      </c>
    </row>
    <row r="196" spans="2:36">
      <c r="B196" s="113" t="s">
        <v>49</v>
      </c>
    </row>
    <row r="197" spans="2:36" ht="61.5" customHeight="1">
      <c r="B197" s="101" t="s">
        <v>89</v>
      </c>
      <c r="C197" s="101" t="s">
        <v>8</v>
      </c>
      <c r="D197" s="101" t="s">
        <v>9</v>
      </c>
      <c r="E197" s="92" t="s">
        <v>167</v>
      </c>
    </row>
    <row r="198" spans="2:36" hidden="1">
      <c r="B198" s="94" t="s">
        <v>88</v>
      </c>
      <c r="C198" s="92"/>
      <c r="D198" s="92"/>
      <c r="E198" s="94">
        <f>SUM(C198:D198)</f>
        <v>0</v>
      </c>
    </row>
    <row r="199" spans="2:36" hidden="1">
      <c r="B199" s="94">
        <v>1</v>
      </c>
      <c r="C199" s="92"/>
      <c r="D199" s="92"/>
      <c r="E199" s="94">
        <f t="shared" ref="E199:E211" si="19">SUM(C199:D199)</f>
        <v>0</v>
      </c>
    </row>
    <row r="200" spans="2:36" hidden="1">
      <c r="B200" s="94">
        <v>2</v>
      </c>
      <c r="C200" s="92"/>
      <c r="D200" s="92"/>
      <c r="E200" s="94">
        <f t="shared" si="19"/>
        <v>0</v>
      </c>
    </row>
    <row r="201" spans="2:36" hidden="1">
      <c r="B201" s="94">
        <v>3</v>
      </c>
      <c r="C201" s="92"/>
      <c r="D201" s="92"/>
      <c r="E201" s="94">
        <f t="shared" si="19"/>
        <v>0</v>
      </c>
    </row>
    <row r="202" spans="2:36" hidden="1">
      <c r="B202" s="94">
        <v>4</v>
      </c>
      <c r="C202" s="92"/>
      <c r="D202" s="92"/>
      <c r="E202" s="94">
        <f t="shared" si="19"/>
        <v>0</v>
      </c>
    </row>
    <row r="203" spans="2:36" hidden="1">
      <c r="B203" s="94">
        <v>5</v>
      </c>
      <c r="C203" s="92"/>
      <c r="D203" s="92"/>
      <c r="E203" s="94">
        <f t="shared" si="19"/>
        <v>0</v>
      </c>
    </row>
    <row r="204" spans="2:36" hidden="1">
      <c r="B204" s="94">
        <v>6</v>
      </c>
      <c r="C204" s="92"/>
      <c r="D204" s="92"/>
      <c r="E204" s="94">
        <f t="shared" si="19"/>
        <v>0</v>
      </c>
    </row>
    <row r="205" spans="2:36">
      <c r="B205" s="94">
        <v>7</v>
      </c>
      <c r="C205" s="92">
        <f>SUM('Grade 7_Sec1'!C205,'Grade 7_Sec2'!C205,'Grade 7_Sec3'!C205,'Grade 7_Sec4'!C205,'Grade 7_Sec5'!C205)</f>
        <v>0</v>
      </c>
      <c r="D205" s="92">
        <f>SUM('Grade 7_Sec1'!D205,'Grade 7_Sec2'!D205,'Grade 7_Sec3'!D205,'Grade 7_Sec4'!D205,'Grade 7_Sec5'!D205)</f>
        <v>0</v>
      </c>
      <c r="E205" s="94">
        <f t="shared" si="19"/>
        <v>0</v>
      </c>
    </row>
    <row r="206" spans="2:36">
      <c r="B206" s="94">
        <v>8</v>
      </c>
      <c r="C206" s="92">
        <f>SUM('Grade 8_Sec1'!C206,'Grade 8_Sec2'!C206,'Grade 8_Sec3'!C206,'Grade 8_Sec4'!C206,'Grade 8_Sec5'!C206)</f>
        <v>0</v>
      </c>
      <c r="D206" s="92">
        <f>SUM('Grade 8_Sec1'!D206,'Grade 8_Sec2'!D206,'Grade 8_Sec3'!D206,'Grade 8_Sec4'!D206,'Grade 8_Sec5'!D206)</f>
        <v>0</v>
      </c>
      <c r="E206" s="94">
        <f t="shared" si="19"/>
        <v>0</v>
      </c>
    </row>
    <row r="207" spans="2:36">
      <c r="B207" s="94">
        <v>9</v>
      </c>
      <c r="C207" s="92">
        <f>SUM('Grade 9_Sec1'!C207,'Grade 9_Sec2'!C207,'Grade 9_Sec3'!C207,'Grade 9_Sec4'!C207,'Grade 9_Sec5'!C207)</f>
        <v>0</v>
      </c>
      <c r="D207" s="92">
        <f>SUM('Grade 9_Sec1'!D207,'Grade 9_Sec2'!D207,'Grade 9_Sec3'!D207,'Grade 9_Sec4'!D207,'Grade 9_Sec5'!D207)</f>
        <v>0</v>
      </c>
      <c r="E207" s="94">
        <f t="shared" si="19"/>
        <v>0</v>
      </c>
    </row>
    <row r="208" spans="2:36">
      <c r="B208" s="94">
        <v>10</v>
      </c>
      <c r="C208" s="92">
        <f>SUM('Grade 10_Sec1'!C208,'Grade 10_Sec2'!C208,'Grade 10_Sec3'!C208,'Grade 10_Sec4'!C208,'Grade 10_Sec5'!C208)</f>
        <v>0</v>
      </c>
      <c r="D208" s="92">
        <f>SUM('Grade 10_Sec1'!D208,'Grade 10_Sec2'!D208,'Grade 10_Sec3'!D208,'Grade 10_Sec4'!D208,'Grade 10_Sec5'!D208)</f>
        <v>0</v>
      </c>
      <c r="E208" s="94">
        <f t="shared" si="19"/>
        <v>0</v>
      </c>
    </row>
    <row r="209" spans="2:10" hidden="1">
      <c r="B209" s="94">
        <v>11</v>
      </c>
      <c r="C209" s="92"/>
      <c r="D209" s="92"/>
      <c r="E209" s="94"/>
    </row>
    <row r="210" spans="2:10" hidden="1">
      <c r="B210" s="94">
        <v>12</v>
      </c>
      <c r="C210" s="92"/>
      <c r="D210" s="92"/>
      <c r="E210" s="94"/>
    </row>
    <row r="211" spans="2:10">
      <c r="B211" s="94" t="s">
        <v>94</v>
      </c>
      <c r="C211" s="92">
        <f>NonGraded!C211</f>
        <v>0</v>
      </c>
      <c r="D211" s="92">
        <f>NonGraded!D211</f>
        <v>0</v>
      </c>
      <c r="E211" s="94">
        <f t="shared" si="19"/>
        <v>0</v>
      </c>
    </row>
    <row r="212" spans="2:10">
      <c r="B212" s="94" t="s">
        <v>7</v>
      </c>
      <c r="C212" s="92">
        <f>SUM(C198:C211)</f>
        <v>0</v>
      </c>
      <c r="D212" s="92">
        <f>SUM(D198:D211)</f>
        <v>0</v>
      </c>
      <c r="E212" s="92">
        <f>SUM(E198:E211)</f>
        <v>0</v>
      </c>
    </row>
    <row r="214" spans="2:10" s="56" customFormat="1">
      <c r="B214" s="114" t="s">
        <v>86</v>
      </c>
    </row>
    <row r="215" spans="2:10" s="3" customFormat="1" ht="85">
      <c r="B215" s="158" t="s">
        <v>89</v>
      </c>
      <c r="C215" s="17" t="s">
        <v>55</v>
      </c>
      <c r="D215" s="17" t="s">
        <v>56</v>
      </c>
      <c r="E215" s="63" t="s">
        <v>60</v>
      </c>
      <c r="F215" s="63" t="s">
        <v>64</v>
      </c>
      <c r="G215" s="63" t="s">
        <v>63</v>
      </c>
      <c r="H215" s="63" t="s">
        <v>65</v>
      </c>
      <c r="I215" s="63" t="s">
        <v>87</v>
      </c>
      <c r="J215" s="156" t="s">
        <v>344</v>
      </c>
    </row>
    <row r="216" spans="2:10" s="3" customFormat="1" ht="19">
      <c r="B216" s="159"/>
      <c r="C216" s="23" t="s">
        <v>140</v>
      </c>
      <c r="D216" s="23" t="s">
        <v>141</v>
      </c>
      <c r="E216" s="23" t="s">
        <v>142</v>
      </c>
      <c r="F216" s="23" t="s">
        <v>143</v>
      </c>
      <c r="G216" s="23" t="s">
        <v>144</v>
      </c>
      <c r="H216" s="23" t="s">
        <v>145</v>
      </c>
      <c r="I216" s="23" t="s">
        <v>146</v>
      </c>
      <c r="J216" s="157"/>
    </row>
    <row r="217" spans="2:10" hidden="1">
      <c r="B217" s="94" t="s">
        <v>88</v>
      </c>
      <c r="C217" s="92"/>
      <c r="D217" s="92"/>
      <c r="E217" s="92"/>
      <c r="F217" s="92"/>
      <c r="G217" s="92"/>
      <c r="H217" s="92"/>
      <c r="I217" s="92"/>
      <c r="J217" s="115">
        <f>SUM(C217:I217)</f>
        <v>0</v>
      </c>
    </row>
    <row r="218" spans="2:10" hidden="1">
      <c r="B218" s="94">
        <v>1</v>
      </c>
      <c r="C218" s="92"/>
      <c r="D218" s="92"/>
      <c r="E218" s="92"/>
      <c r="F218" s="92"/>
      <c r="G218" s="92"/>
      <c r="H218" s="92"/>
      <c r="I218" s="92"/>
      <c r="J218" s="115">
        <f t="shared" ref="J218:J230" si="20">SUM(C218:I218)</f>
        <v>0</v>
      </c>
    </row>
    <row r="219" spans="2:10" hidden="1">
      <c r="B219" s="94">
        <v>2</v>
      </c>
      <c r="C219" s="92"/>
      <c r="D219" s="92"/>
      <c r="E219" s="92"/>
      <c r="F219" s="92"/>
      <c r="G219" s="92"/>
      <c r="H219" s="92"/>
      <c r="I219" s="92"/>
      <c r="J219" s="115">
        <f t="shared" si="20"/>
        <v>0</v>
      </c>
    </row>
    <row r="220" spans="2:10" hidden="1">
      <c r="B220" s="94">
        <v>3</v>
      </c>
      <c r="C220" s="92"/>
      <c r="D220" s="92"/>
      <c r="E220" s="92"/>
      <c r="F220" s="92"/>
      <c r="G220" s="92"/>
      <c r="H220" s="92"/>
      <c r="I220" s="92"/>
      <c r="J220" s="115">
        <f t="shared" si="20"/>
        <v>0</v>
      </c>
    </row>
    <row r="221" spans="2:10" hidden="1">
      <c r="B221" s="94">
        <v>4</v>
      </c>
      <c r="C221" s="92"/>
      <c r="D221" s="92"/>
      <c r="E221" s="92"/>
      <c r="F221" s="92"/>
      <c r="G221" s="92"/>
      <c r="H221" s="92"/>
      <c r="I221" s="92"/>
      <c r="J221" s="115">
        <f t="shared" si="20"/>
        <v>0</v>
      </c>
    </row>
    <row r="222" spans="2:10" hidden="1">
      <c r="B222" s="94">
        <v>5</v>
      </c>
      <c r="C222" s="92"/>
      <c r="D222" s="92"/>
      <c r="E222" s="92"/>
      <c r="F222" s="92"/>
      <c r="G222" s="92"/>
      <c r="H222" s="92"/>
      <c r="I222" s="92"/>
      <c r="J222" s="115">
        <f t="shared" si="20"/>
        <v>0</v>
      </c>
    </row>
    <row r="223" spans="2:10" hidden="1">
      <c r="B223" s="94">
        <v>6</v>
      </c>
      <c r="C223" s="92"/>
      <c r="D223" s="92"/>
      <c r="E223" s="92"/>
      <c r="F223" s="92"/>
      <c r="G223" s="92"/>
      <c r="H223" s="92"/>
      <c r="I223" s="92"/>
      <c r="J223" s="115">
        <f t="shared" si="20"/>
        <v>0</v>
      </c>
    </row>
    <row r="224" spans="2:10">
      <c r="B224" s="94">
        <v>7</v>
      </c>
      <c r="C224" s="92">
        <f>SUM('Grade 7_Sec1'!C224,'Grade 7_Sec2'!C224,'Grade 7_Sec3'!C224,'Grade 7_Sec4'!C224,'Grade 7_Sec5'!C224)</f>
        <v>0</v>
      </c>
      <c r="D224" s="92">
        <f>SUM('Grade 7_Sec1'!D224,'Grade 7_Sec2'!D224,'Grade 7_Sec3'!D224,'Grade 7_Sec4'!D224,'Grade 7_Sec5'!D224)</f>
        <v>0</v>
      </c>
      <c r="E224" s="92">
        <f>SUM('Grade 7_Sec1'!E224,'Grade 7_Sec2'!E224,'Grade 7_Sec3'!E224,'Grade 7_Sec4'!E224,'Grade 7_Sec5'!E224)</f>
        <v>0</v>
      </c>
      <c r="F224" s="92">
        <f>SUM('Grade 7_Sec1'!F224,'Grade 7_Sec2'!F224,'Grade 7_Sec3'!F224,'Grade 7_Sec4'!F224,'Grade 7_Sec5'!F224)</f>
        <v>0</v>
      </c>
      <c r="G224" s="92">
        <f>SUM('Grade 7_Sec1'!G224,'Grade 7_Sec2'!G224,'Grade 7_Sec3'!G224,'Grade 7_Sec4'!G224,'Grade 7_Sec5'!G224)</f>
        <v>0</v>
      </c>
      <c r="H224" s="92">
        <f>SUM('Grade 7_Sec1'!H224,'Grade 7_Sec2'!H224,'Grade 7_Sec3'!H224,'Grade 7_Sec4'!H224,'Grade 7_Sec5'!H224)</f>
        <v>0</v>
      </c>
      <c r="I224" s="92">
        <f>SUM('Grade 7_Sec1'!I224,'Grade 7_Sec2'!I224,'Grade 7_Sec3'!I224,'Grade 7_Sec4'!I224,'Grade 7_Sec5'!I224)</f>
        <v>0</v>
      </c>
      <c r="J224" s="115">
        <f t="shared" si="20"/>
        <v>0</v>
      </c>
    </row>
    <row r="225" spans="2:10">
      <c r="B225" s="94">
        <v>8</v>
      </c>
      <c r="C225" s="92">
        <f>SUM('Grade 8_Sec1'!C225,'Grade 8_Sec2'!C225,'Grade 8_Sec3'!C225,'Grade 8_Sec4'!C225,'Grade 8_Sec5'!C225)</f>
        <v>0</v>
      </c>
      <c r="D225" s="92">
        <f>SUM('Grade 8_Sec1'!D225,'Grade 8_Sec2'!D225,'Grade 8_Sec3'!D225,'Grade 8_Sec4'!D225,'Grade 8_Sec5'!D225)</f>
        <v>0</v>
      </c>
      <c r="E225" s="92">
        <f>SUM('Grade 8_Sec1'!E225,'Grade 8_Sec2'!E225,'Grade 8_Sec3'!E225,'Grade 8_Sec4'!E225,'Grade 8_Sec5'!E225)</f>
        <v>0</v>
      </c>
      <c r="F225" s="92">
        <f>SUM('Grade 8_Sec1'!F225,'Grade 8_Sec2'!F225,'Grade 8_Sec3'!F225,'Grade 8_Sec4'!F225,'Grade 8_Sec5'!F225)</f>
        <v>0</v>
      </c>
      <c r="G225" s="92">
        <f>SUM('Grade 8_Sec1'!G225,'Grade 8_Sec2'!G225,'Grade 8_Sec3'!G225,'Grade 8_Sec4'!G225,'Grade 8_Sec5'!G225)</f>
        <v>0</v>
      </c>
      <c r="H225" s="92">
        <f>SUM('Grade 8_Sec1'!H225,'Grade 8_Sec2'!H225,'Grade 8_Sec3'!H225,'Grade 8_Sec4'!H225,'Grade 8_Sec5'!H225)</f>
        <v>0</v>
      </c>
      <c r="I225" s="92">
        <f>SUM('Grade 8_Sec1'!I225,'Grade 8_Sec2'!I225,'Grade 8_Sec3'!I225,'Grade 8_Sec4'!I225,'Grade 8_Sec5'!I225)</f>
        <v>0</v>
      </c>
      <c r="J225" s="115">
        <f t="shared" si="20"/>
        <v>0</v>
      </c>
    </row>
    <row r="226" spans="2:10">
      <c r="B226" s="94">
        <v>9</v>
      </c>
      <c r="C226" s="92">
        <f>SUM('Grade 9_Sec1'!C226,'Grade 9_Sec2'!C226,'Grade 9_Sec3'!C226,'Grade 9_Sec4'!C226,'Grade 9_Sec5'!C226)</f>
        <v>0</v>
      </c>
      <c r="D226" s="92">
        <f>SUM('Grade 9_Sec1'!D226,'Grade 9_Sec2'!D226,'Grade 9_Sec3'!D226,'Grade 9_Sec4'!D226,'Grade 9_Sec5'!D226)</f>
        <v>0</v>
      </c>
      <c r="E226" s="92">
        <f>SUM('Grade 9_Sec1'!E226,'Grade 9_Sec2'!E226,'Grade 9_Sec3'!E226,'Grade 9_Sec4'!E226,'Grade 9_Sec5'!E226)</f>
        <v>0</v>
      </c>
      <c r="F226" s="92">
        <f>SUM('Grade 9_Sec1'!F226,'Grade 9_Sec2'!F226,'Grade 9_Sec3'!F226,'Grade 9_Sec4'!F226,'Grade 9_Sec5'!F226)</f>
        <v>0</v>
      </c>
      <c r="G226" s="92">
        <f>SUM('Grade 9_Sec1'!G226,'Grade 9_Sec2'!G226,'Grade 9_Sec3'!G226,'Grade 9_Sec4'!G226,'Grade 9_Sec5'!G226)</f>
        <v>0</v>
      </c>
      <c r="H226" s="92">
        <f>SUM('Grade 9_Sec1'!H226,'Grade 9_Sec2'!H226,'Grade 9_Sec3'!H226,'Grade 9_Sec4'!H226,'Grade 9_Sec5'!H226)</f>
        <v>0</v>
      </c>
      <c r="I226" s="92">
        <f>SUM('Grade 9_Sec1'!I226,'Grade 9_Sec2'!I226,'Grade 9_Sec3'!I226,'Grade 9_Sec4'!I226,'Grade 9_Sec5'!I226)</f>
        <v>0</v>
      </c>
      <c r="J226" s="115">
        <f t="shared" si="20"/>
        <v>0</v>
      </c>
    </row>
    <row r="227" spans="2:10">
      <c r="B227" s="94">
        <v>10</v>
      </c>
      <c r="C227" s="92">
        <f>SUM('Grade 10_Sec1'!C227,'Grade 10_Sec2'!C227,'Grade 10_Sec3'!C227,'Grade 10_Sec4'!C227,'Grade 10_Sec5'!C227)</f>
        <v>0</v>
      </c>
      <c r="D227" s="92">
        <f>SUM('Grade 10_Sec1'!D227,'Grade 10_Sec2'!D227,'Grade 10_Sec3'!D227,'Grade 10_Sec4'!D227,'Grade 10_Sec5'!D227)</f>
        <v>0</v>
      </c>
      <c r="E227" s="92">
        <f>SUM('Grade 10_Sec1'!E227,'Grade 10_Sec2'!E227,'Grade 10_Sec3'!E227,'Grade 10_Sec4'!E227,'Grade 10_Sec5'!E227)</f>
        <v>0</v>
      </c>
      <c r="F227" s="92">
        <f>SUM('Grade 10_Sec1'!F227,'Grade 10_Sec2'!F227,'Grade 10_Sec3'!F227,'Grade 10_Sec4'!F227,'Grade 10_Sec5'!F227)</f>
        <v>0</v>
      </c>
      <c r="G227" s="92">
        <f>SUM('Grade 10_Sec1'!G227,'Grade 10_Sec2'!G227,'Grade 10_Sec3'!G227,'Grade 10_Sec4'!G227,'Grade 10_Sec5'!G227)</f>
        <v>0</v>
      </c>
      <c r="H227" s="92">
        <f>SUM('Grade 10_Sec1'!H227,'Grade 10_Sec2'!H227,'Grade 10_Sec3'!H227,'Grade 10_Sec4'!H227,'Grade 10_Sec5'!H227)</f>
        <v>0</v>
      </c>
      <c r="I227" s="92">
        <f>SUM('Grade 10_Sec1'!I227,'Grade 10_Sec2'!I227,'Grade 10_Sec3'!I227,'Grade 10_Sec4'!I227,'Grade 10_Sec5'!I227)</f>
        <v>0</v>
      </c>
      <c r="J227" s="115">
        <f t="shared" si="20"/>
        <v>0</v>
      </c>
    </row>
    <row r="228" spans="2:10" hidden="1">
      <c r="B228" s="94">
        <v>11</v>
      </c>
      <c r="C228" s="92"/>
      <c r="D228" s="92"/>
      <c r="E228" s="92"/>
      <c r="F228" s="92"/>
      <c r="G228" s="92"/>
      <c r="H228" s="92"/>
      <c r="I228" s="92"/>
      <c r="J228" s="115"/>
    </row>
    <row r="229" spans="2:10" hidden="1">
      <c r="B229" s="94">
        <v>12</v>
      </c>
      <c r="C229" s="92"/>
      <c r="D229" s="92"/>
      <c r="E229" s="92"/>
      <c r="F229" s="92"/>
      <c r="G229" s="92"/>
      <c r="H229" s="92"/>
      <c r="I229" s="92"/>
      <c r="J229" s="115"/>
    </row>
    <row r="230" spans="2:10">
      <c r="B230" s="94" t="s">
        <v>94</v>
      </c>
      <c r="C230" s="92">
        <f>NonGraded!C230</f>
        <v>1</v>
      </c>
      <c r="D230" s="92">
        <f>NonGraded!D230</f>
        <v>1</v>
      </c>
      <c r="E230" s="92">
        <f>NonGraded!E230</f>
        <v>0</v>
      </c>
      <c r="F230" s="92">
        <f>NonGraded!F230</f>
        <v>0</v>
      </c>
      <c r="G230" s="92">
        <f>NonGraded!G230</f>
        <v>0</v>
      </c>
      <c r="H230" s="92">
        <f>NonGraded!H230</f>
        <v>0</v>
      </c>
      <c r="I230" s="92">
        <f>NonGraded!I230</f>
        <v>0</v>
      </c>
      <c r="J230" s="115">
        <f t="shared" si="20"/>
        <v>2</v>
      </c>
    </row>
    <row r="231" spans="2:10">
      <c r="B231" s="94" t="s">
        <v>7</v>
      </c>
      <c r="C231" s="92">
        <f>SUM(C217:C230)</f>
        <v>1</v>
      </c>
      <c r="D231" s="92">
        <f t="shared" ref="D231:I231" si="21">SUM(D217:D230)</f>
        <v>1</v>
      </c>
      <c r="E231" s="92">
        <f t="shared" si="21"/>
        <v>0</v>
      </c>
      <c r="F231" s="92">
        <f t="shared" si="21"/>
        <v>0</v>
      </c>
      <c r="G231" s="92">
        <f t="shared" si="21"/>
        <v>0</v>
      </c>
      <c r="H231" s="92">
        <f t="shared" si="21"/>
        <v>0</v>
      </c>
      <c r="I231" s="92">
        <f t="shared" si="21"/>
        <v>0</v>
      </c>
      <c r="J231" s="115">
        <f>(SUM(C231:I231))</f>
        <v>2</v>
      </c>
    </row>
    <row r="233" spans="2:10">
      <c r="B233" s="142" t="s">
        <v>175</v>
      </c>
      <c r="C233" s="142"/>
      <c r="D233" s="116" t="s">
        <v>176</v>
      </c>
    </row>
    <row r="234" spans="2:10">
      <c r="B234" s="52" t="str">
        <f>IF(D233="","",IF(D233="English",'File Directory'!B53,IF(D233="Filipino",'File Directory'!B78,'File Directory'!B103)))</f>
        <v xml:space="preserve">Instruction: </v>
      </c>
      <c r="D234" s="54"/>
    </row>
    <row r="235" spans="2:10">
      <c r="B235" s="54"/>
      <c r="C235" s="55" t="str">
        <f>IF($D$233="","",IF($D$233="English",'File Directory'!C54,IF($D$233="Filipino",'File Directory'!C79,'File Directory'!C104)))</f>
        <v>1. Only 1 answer is required, just select one (1) applicable  combination if more than 1 condition is appropriate.</v>
      </c>
    </row>
    <row r="236" spans="2:10">
      <c r="B236" s="54"/>
      <c r="C236" s="55" t="str">
        <f>IF($D$233="","",IF($D$233="English",'File Directory'!C55,IF($D$233="Filipino",'File Directory'!C80,'File Directory'!C105)))</f>
        <v>2. The total column must be equal with the number of respondents per grade level (validation apply).</v>
      </c>
      <c r="D236" s="85"/>
    </row>
    <row r="237" spans="2:10">
      <c r="B237" s="54"/>
      <c r="C237" s="55" t="str">
        <f>IF($D$233="","",IF($D$233="English",'File Directory'!C56,IF($D$233="Filipino",'File Directory'!C81,'File Directory'!C106)))</f>
        <v>3. Total column per grade level must not exceed to 5000.</v>
      </c>
      <c r="D237" s="85"/>
    </row>
    <row r="238" spans="2:10">
      <c r="C238" s="55"/>
    </row>
    <row r="239" spans="2:10">
      <c r="C239" s="52" t="str">
        <f>IF($D$233="","",IF($D$233="English",'File Directory'!C58,IF($D$233="Filipino",'File Directory'!C83,'File Directory'!C108)))</f>
        <v>*For Prospective Adviser</v>
      </c>
    </row>
    <row r="240" spans="2:10">
      <c r="C240" s="55" t="str">
        <f>IF($D$233="","",IF($D$233="English",'File Directory'!C59,IF($D$233="Filipino",'File Directory'!C84,'File Directory'!C109)))</f>
        <v>1. Review all MLESF for Accuracy/completeness</v>
      </c>
    </row>
    <row r="241" spans="3:3">
      <c r="C241" s="55" t="str">
        <f>IF($D$233="","",IF($D$233="English",'File Directory'!C60,IF($D$233="Filipino",'File Directory'!C85,'File Directory'!C110)))</f>
        <v>2. For question with posisble multiple answers, select applicable combination as listed/grouped in this form</v>
      </c>
    </row>
    <row r="242" spans="3:3">
      <c r="C242" s="55" t="str">
        <f>IF($D$233="","",IF($D$233="English",'File Directory'!C61,IF($D$233="Filipino",'File Directory'!C86,'File Directory'!C111)))</f>
        <v>3. Submit to Grade Level Enrollment Chair (GLEC) if any or to School Enrollment Focal Person (SEFP).</v>
      </c>
    </row>
    <row r="243" spans="3:3">
      <c r="C243" s="55"/>
    </row>
    <row r="244" spans="3:3">
      <c r="C244" s="52" t="str">
        <f>IF($D$233="","",IF($D$233="English",'File Directory'!C63,IF($D$233="Filipino",'File Directory'!C88,'File Directory'!C113)))</f>
        <v>For Grade Level Enrollment Chair (if any)</v>
      </c>
    </row>
    <row r="245" spans="3:3">
      <c r="C245" s="55" t="str">
        <f>IF($D$233="","",IF($D$233="English",'File Directory'!C64,IF($D$233="Filipino",'File Directory'!C89,'File Directory'!C114)))</f>
        <v>1. Review all Summary Matrix submitted by advisers, check for accuracy/completeness</v>
      </c>
    </row>
    <row r="246" spans="3:3">
      <c r="C246" s="55" t="str">
        <f>IF($D$233="","",IF($D$233="English",'File Directory'!C65,IF($D$233="Filipino",'File Directory'!C90,'File Directory'!C115)))</f>
        <v xml:space="preserve">2. Prepare a Summary Matrix with totality for all items/questions of all sections </v>
      </c>
    </row>
    <row r="247" spans="3:3">
      <c r="C247" s="55" t="str">
        <f>IF($D$233="","",IF($D$233="English",'File Directory'!C66,IF($D$233="Filipino",'File Directory'!C91,'File Directory'!C116)))</f>
        <v>3. Submit the Accomplished Summary Matrix (Grade level) to School Enrollment Focal Person (SEFP)</v>
      </c>
    </row>
    <row r="248" spans="3:3">
      <c r="C248" s="55"/>
    </row>
    <row r="249" spans="3:3">
      <c r="C249" s="52" t="str">
        <f>IF($D$233="","",IF($D$233="English",'File Directory'!C68,IF($D$233="Filipino",'File Directory'!C93,'File Directory'!C118)))</f>
        <v>For School Enrollment Focal Person (SEFP)</v>
      </c>
    </row>
    <row r="250" spans="3:3">
      <c r="C250" s="55" t="str">
        <f>IF($D$233="","",IF($D$233="English",'File Directory'!C69,IF($D$233="Filipino",'File Directory'!C94,'File Directory'!C119)))</f>
        <v>1. Review all Grade Level Summary Matrix submitted by GLEC, check for accuracy/completeness</v>
      </c>
    </row>
    <row r="251" spans="3:3">
      <c r="C251" s="55" t="str">
        <f>IF($D$233="","",IF($D$233="English",'File Directory'!C70,IF($D$233="Filipino",'File Directory'!C95,'File Directory'!C120)))</f>
        <v>2. Prepare a Summary Matrix with totality for all items/questions of all Grade Levels</v>
      </c>
    </row>
    <row r="252" spans="3:3">
      <c r="C252" s="55" t="str">
        <f>IF($D$233="","",IF($D$233="English",'File Directory'!C71,IF($D$233="Filipino",'File Directory'!C96,'File Directory'!C121)))</f>
        <v>3. Submit the Accomplished Summary Matrix (School level) to School Head for review and approval and then to LIS System Administrator</v>
      </c>
    </row>
    <row r="253" spans="3:3">
      <c r="C253" s="55"/>
    </row>
    <row r="254" spans="3:3">
      <c r="C254" s="52" t="str">
        <f>IF($D$233="","",IF($D$233="English",'File Directory'!C73,IF($D$233="Filipino",'File Directory'!C98,'File Directory'!C123)))</f>
        <v>For LIS System Administrator</v>
      </c>
    </row>
    <row r="255" spans="3:3">
      <c r="C255" s="55" t="str">
        <f>IF($D$233="","",IF($D$233="English",'File Directory'!C74,IF($D$233="Filipino",'File Directory'!C99,'File Directory'!C124)))</f>
        <v>1. Review the School Level Summary Matrix  validate the correctness of enrollment count vis-a-vis the number of respondents</v>
      </c>
    </row>
    <row r="256" spans="3:3">
      <c r="C256" s="55" t="str">
        <f>IF($D$233="","",IF($D$233="English",'File Directory'!C75,IF($D$233="Filipino",'File Directory'!C100,'File Directory'!C125)))</f>
        <v>2. Login to LIS and click the QC Folder available in the Dashboard</v>
      </c>
    </row>
    <row r="257" spans="3:3">
      <c r="C257" s="55" t="str">
        <f>IF($D$233="","",IF($D$233="English",'File Directory'!C76,IF($D$233="Filipino",'File Directory'!C101,'File Directory'!C126)))</f>
        <v>3. Input total count for each table as appeared in the Summary Matrix.  May use the assigned code as appopriate for easy reference.</v>
      </c>
    </row>
  </sheetData>
  <sheetProtection sheet="1"/>
  <mergeCells count="20">
    <mergeCell ref="S82:S83"/>
    <mergeCell ref="B158:B159"/>
    <mergeCell ref="B177:B178"/>
    <mergeCell ref="AJ177:AJ178"/>
    <mergeCell ref="B139:B140"/>
    <mergeCell ref="M139:M140"/>
    <mergeCell ref="B82:B83"/>
    <mergeCell ref="B101:B102"/>
    <mergeCell ref="P101:P102"/>
    <mergeCell ref="O158:O159"/>
    <mergeCell ref="B233:C233"/>
    <mergeCell ref="D3:F3"/>
    <mergeCell ref="B5:C5"/>
    <mergeCell ref="B27:B28"/>
    <mergeCell ref="J27:J28"/>
    <mergeCell ref="B4:C4"/>
    <mergeCell ref="G4:H4"/>
    <mergeCell ref="E5:I5"/>
    <mergeCell ref="J215:J216"/>
    <mergeCell ref="B215:B216"/>
  </mergeCells>
  <dataValidations count="2">
    <dataValidation type="list" allowBlank="1" showInputMessage="1" showErrorMessage="1" sqref="D233" xr:uid="{E3721371-D3F3-F743-8BEC-3EB85038AB8C}">
      <formula1>"English,Filipino,Cebuano"</formula1>
    </dataValidation>
    <dataValidation type="list" allowBlank="1" showInputMessage="1" showErrorMessage="1" sqref="D4" xr:uid="{3F72DC69-DC8A-E346-91C5-D1218FA95C75}">
      <formula1>"Kinder,1,2,3,4,5,6,7,8,9,10,11,12,Non-Graded"</formula1>
    </dataValidation>
  </dataValidations>
  <hyperlinks>
    <hyperlink ref="K1" location="'File Directory'!A1" tooltip="Go Back to File Directory" display="Return to File Directory" xr:uid="{97961A49-1237-D84D-99AF-AF0ACBE9E792}"/>
    <hyperlink ref="J1" location="'Summary Matrix MLESF (SEFP)'!A1" tooltip="View Summary Matrix MLESF (SEFP)" display="Return to Summary Matrix MLESF (SEFP)" xr:uid="{1BF95276-9257-EA49-8150-362518118B1F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D5267-79E4-094D-87F9-4C4C85499A11}">
  <sheetPr>
    <tabColor rgb="FFFFC000"/>
  </sheetPr>
  <dimension ref="B1:AJ257"/>
  <sheetViews>
    <sheetView topLeftCell="L64" zoomScaleNormal="100" workbookViewId="0">
      <selection activeCell="P110" sqref="P110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8.8320312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1.5" style="3" customWidth="1"/>
    <col min="15" max="15" width="21.83203125" style="3" customWidth="1"/>
    <col min="16" max="16" width="24.5" style="3" customWidth="1"/>
    <col min="17" max="17" width="20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8.6640625" style="3"/>
    <col min="34" max="34" width="15.83203125" style="3" customWidth="1"/>
    <col min="35" max="35" width="16.5" style="3" customWidth="1"/>
    <col min="36" max="36" width="16.33203125" style="3" customWidth="1"/>
    <col min="37" max="16384" width="8.6640625" style="3"/>
  </cols>
  <sheetData>
    <row r="1" spans="2:14" ht="37" thickBot="1">
      <c r="B1" s="15" t="s">
        <v>180</v>
      </c>
      <c r="J1" s="66" t="s">
        <v>232</v>
      </c>
      <c r="K1" s="67" t="s">
        <v>233</v>
      </c>
    </row>
    <row r="2" spans="2:14" ht="18">
      <c r="B2" s="24" t="s">
        <v>168</v>
      </c>
    </row>
    <row r="3" spans="2:14">
      <c r="B3" s="14" t="s">
        <v>90</v>
      </c>
      <c r="C3" s="16"/>
      <c r="D3" s="164"/>
      <c r="E3" s="165"/>
      <c r="F3" s="166"/>
      <c r="G3" s="14" t="s">
        <v>91</v>
      </c>
      <c r="H3" s="14"/>
      <c r="I3" s="14" t="s">
        <v>177</v>
      </c>
      <c r="J3" s="14"/>
      <c r="K3" s="14" t="s">
        <v>92</v>
      </c>
      <c r="L3" s="14"/>
      <c r="M3" s="14" t="s">
        <v>93</v>
      </c>
      <c r="N3" s="14"/>
    </row>
    <row r="4" spans="2:14" ht="17" thickBot="1">
      <c r="B4" s="167" t="s">
        <v>166</v>
      </c>
      <c r="C4" s="168"/>
      <c r="D4" s="61"/>
      <c r="E4" s="26" t="s">
        <v>148</v>
      </c>
      <c r="F4" s="27"/>
      <c r="G4" s="169" t="s">
        <v>165</v>
      </c>
      <c r="H4" s="170"/>
      <c r="I4" s="68"/>
    </row>
    <row r="5" spans="2:14" ht="16" customHeight="1">
      <c r="B5" s="167" t="s">
        <v>151</v>
      </c>
      <c r="C5" s="168"/>
      <c r="D5" s="25"/>
      <c r="E5" s="171" t="s">
        <v>169</v>
      </c>
      <c r="F5" s="172"/>
      <c r="G5" s="172"/>
      <c r="H5" s="172"/>
      <c r="I5" s="173"/>
    </row>
    <row r="6" spans="2:14" ht="17" customHeight="1" thickBot="1">
      <c r="B6" s="13"/>
      <c r="C6" s="13"/>
      <c r="D6" s="12"/>
      <c r="E6" s="29" t="s">
        <v>170</v>
      </c>
      <c r="F6" s="30"/>
      <c r="G6" s="28" t="s">
        <v>150</v>
      </c>
      <c r="H6" s="28"/>
      <c r="I6" s="31"/>
    </row>
    <row r="7" spans="2:14">
      <c r="B7" s="13"/>
      <c r="C7" s="13"/>
      <c r="D7" s="12"/>
      <c r="E7" s="5"/>
      <c r="F7" s="69"/>
    </row>
    <row r="8" spans="2:14">
      <c r="B8" s="2" t="s">
        <v>295</v>
      </c>
    </row>
    <row r="9" spans="2:14" ht="57" customHeight="1">
      <c r="B9" s="118" t="s">
        <v>89</v>
      </c>
      <c r="C9" s="64" t="s">
        <v>296</v>
      </c>
      <c r="D9" s="64" t="s">
        <v>297</v>
      </c>
      <c r="E9" s="63" t="s">
        <v>167</v>
      </c>
    </row>
    <row r="10" spans="2:14" hidden="1">
      <c r="B10" s="71" t="s">
        <v>88</v>
      </c>
      <c r="C10" s="71"/>
      <c r="D10" s="71"/>
      <c r="E10" s="71">
        <f>SUM(C10:D10)</f>
        <v>0</v>
      </c>
    </row>
    <row r="11" spans="2:14" hidden="1">
      <c r="B11" s="71">
        <v>1</v>
      </c>
      <c r="C11" s="71"/>
      <c r="D11" s="71"/>
      <c r="E11" s="71">
        <f t="shared" ref="E11:E24" si="0">SUM(C11:D11)</f>
        <v>0</v>
      </c>
    </row>
    <row r="12" spans="2:14" hidden="1">
      <c r="B12" s="71">
        <v>2</v>
      </c>
      <c r="C12" s="71"/>
      <c r="D12" s="71"/>
      <c r="E12" s="71">
        <f t="shared" si="0"/>
        <v>0</v>
      </c>
    </row>
    <row r="13" spans="2:14" hidden="1">
      <c r="B13" s="71">
        <v>3</v>
      </c>
      <c r="C13" s="71"/>
      <c r="D13" s="71"/>
      <c r="E13" s="71">
        <f t="shared" si="0"/>
        <v>0</v>
      </c>
    </row>
    <row r="14" spans="2:14" hidden="1">
      <c r="B14" s="71">
        <v>4</v>
      </c>
      <c r="C14" s="71"/>
      <c r="D14" s="71"/>
      <c r="E14" s="71">
        <f t="shared" si="0"/>
        <v>0</v>
      </c>
    </row>
    <row r="15" spans="2:14" hidden="1">
      <c r="B15" s="71">
        <v>5</v>
      </c>
      <c r="C15" s="71"/>
      <c r="D15" s="71"/>
      <c r="E15" s="71">
        <f t="shared" si="0"/>
        <v>0</v>
      </c>
    </row>
    <row r="16" spans="2:14" hidden="1">
      <c r="B16" s="71">
        <v>6</v>
      </c>
      <c r="C16" s="71"/>
      <c r="D16" s="71"/>
      <c r="E16" s="71">
        <f t="shared" si="0"/>
        <v>0</v>
      </c>
    </row>
    <row r="17" spans="2:10">
      <c r="B17" s="71">
        <v>7</v>
      </c>
      <c r="C17" s="71"/>
      <c r="D17" s="71"/>
      <c r="E17" s="71">
        <f t="shared" si="0"/>
        <v>0</v>
      </c>
    </row>
    <row r="18" spans="2:10" hidden="1">
      <c r="B18" s="71">
        <v>8</v>
      </c>
      <c r="C18" s="71"/>
      <c r="D18" s="71"/>
      <c r="E18" s="71">
        <f t="shared" si="0"/>
        <v>0</v>
      </c>
    </row>
    <row r="19" spans="2:10" hidden="1">
      <c r="B19" s="71">
        <v>9</v>
      </c>
      <c r="C19" s="71"/>
      <c r="D19" s="71"/>
      <c r="E19" s="71">
        <f t="shared" si="0"/>
        <v>0</v>
      </c>
    </row>
    <row r="20" spans="2:10" hidden="1">
      <c r="B20" s="71">
        <v>10</v>
      </c>
      <c r="C20" s="71"/>
      <c r="D20" s="71"/>
      <c r="E20" s="71">
        <f t="shared" si="0"/>
        <v>0</v>
      </c>
    </row>
    <row r="21" spans="2:10" hidden="1">
      <c r="B21" s="71">
        <v>11</v>
      </c>
      <c r="C21" s="71"/>
      <c r="D21" s="71"/>
      <c r="E21" s="71">
        <f t="shared" si="0"/>
        <v>0</v>
      </c>
    </row>
    <row r="22" spans="2:10" hidden="1">
      <c r="B22" s="71">
        <v>12</v>
      </c>
      <c r="C22" s="71"/>
      <c r="D22" s="71"/>
      <c r="E22" s="71">
        <f t="shared" si="0"/>
        <v>0</v>
      </c>
    </row>
    <row r="23" spans="2:10" hidden="1">
      <c r="B23" s="71" t="s">
        <v>94</v>
      </c>
      <c r="C23" s="71"/>
      <c r="D23" s="71"/>
      <c r="E23" s="71">
        <f t="shared" si="0"/>
        <v>0</v>
      </c>
    </row>
    <row r="24" spans="2:10" hidden="1">
      <c r="B24" s="71" t="s">
        <v>7</v>
      </c>
      <c r="C24" s="63">
        <f>C23+C22+C21+C20+C19+C18+C17+C16+C15+C14+C13+C12+C11+C10</f>
        <v>0</v>
      </c>
      <c r="D24" s="63">
        <f>D23+D22+D21+D20+D19+D18+D17+D16+D15+D14+D13+D12+D11+D10</f>
        <v>0</v>
      </c>
      <c r="E24" s="71">
        <f t="shared" si="0"/>
        <v>0</v>
      </c>
    </row>
    <row r="25" spans="2:10">
      <c r="B25" s="5"/>
    </row>
    <row r="26" spans="2:10" s="53" customFormat="1">
      <c r="B26" s="56" t="s">
        <v>323</v>
      </c>
    </row>
    <row r="27" spans="2:10" ht="77" customHeight="1">
      <c r="B27" s="162" t="s">
        <v>89</v>
      </c>
      <c r="C27" s="63" t="s">
        <v>0</v>
      </c>
      <c r="D27" s="63" t="s">
        <v>1</v>
      </c>
      <c r="E27" s="63" t="s">
        <v>2</v>
      </c>
      <c r="F27" s="63" t="s">
        <v>3</v>
      </c>
      <c r="G27" s="63" t="s">
        <v>4</v>
      </c>
      <c r="H27" s="63" t="s">
        <v>5</v>
      </c>
      <c r="I27" s="63" t="s">
        <v>6</v>
      </c>
      <c r="J27" s="156" t="s">
        <v>167</v>
      </c>
    </row>
    <row r="28" spans="2:10" ht="17.5" customHeight="1">
      <c r="B28" s="163"/>
      <c r="C28" s="23" t="s">
        <v>113</v>
      </c>
      <c r="D28" s="23" t="s">
        <v>114</v>
      </c>
      <c r="E28" s="23" t="s">
        <v>115</v>
      </c>
      <c r="F28" s="23" t="s">
        <v>116</v>
      </c>
      <c r="G28" s="23" t="s">
        <v>117</v>
      </c>
      <c r="H28" s="23" t="s">
        <v>118</v>
      </c>
      <c r="I28" s="23" t="s">
        <v>119</v>
      </c>
      <c r="J28" s="157"/>
    </row>
    <row r="29" spans="2:10" ht="18" hidden="1" customHeight="1">
      <c r="B29" s="62" t="s">
        <v>88</v>
      </c>
      <c r="C29" s="63"/>
      <c r="D29" s="63"/>
      <c r="E29" s="63"/>
      <c r="F29" s="63"/>
      <c r="G29" s="63"/>
      <c r="H29" s="63"/>
      <c r="I29" s="63"/>
      <c r="J29" s="62">
        <f>SUM(C29:I29)</f>
        <v>0</v>
      </c>
    </row>
    <row r="30" spans="2:10" ht="18" hidden="1" customHeight="1">
      <c r="B30" s="62">
        <v>1</v>
      </c>
      <c r="C30" s="63"/>
      <c r="D30" s="63"/>
      <c r="E30" s="63"/>
      <c r="F30" s="63"/>
      <c r="G30" s="63"/>
      <c r="H30" s="63"/>
      <c r="I30" s="63"/>
      <c r="J30" s="62">
        <f t="shared" ref="J30:J43" si="1">SUM(C30:I30)</f>
        <v>0</v>
      </c>
    </row>
    <row r="31" spans="2:10" ht="18" hidden="1" customHeight="1">
      <c r="B31" s="62">
        <v>2</v>
      </c>
      <c r="C31" s="63"/>
      <c r="D31" s="63"/>
      <c r="E31" s="63"/>
      <c r="F31" s="63"/>
      <c r="G31" s="63"/>
      <c r="H31" s="63"/>
      <c r="I31" s="63"/>
      <c r="J31" s="62">
        <f t="shared" si="1"/>
        <v>0</v>
      </c>
    </row>
    <row r="32" spans="2:10" ht="18" hidden="1" customHeight="1">
      <c r="B32" s="62">
        <v>3</v>
      </c>
      <c r="C32" s="63"/>
      <c r="D32" s="63"/>
      <c r="E32" s="63"/>
      <c r="F32" s="63"/>
      <c r="G32" s="63"/>
      <c r="H32" s="63"/>
      <c r="I32" s="63"/>
      <c r="J32" s="62">
        <f t="shared" si="1"/>
        <v>0</v>
      </c>
    </row>
    <row r="33" spans="2:10" ht="18" hidden="1" customHeight="1">
      <c r="B33" s="62">
        <v>4</v>
      </c>
      <c r="C33" s="63"/>
      <c r="D33" s="63"/>
      <c r="E33" s="63"/>
      <c r="F33" s="63"/>
      <c r="G33" s="63"/>
      <c r="H33" s="63"/>
      <c r="I33" s="63"/>
      <c r="J33" s="62">
        <f t="shared" si="1"/>
        <v>0</v>
      </c>
    </row>
    <row r="34" spans="2:10" ht="18" hidden="1" customHeight="1">
      <c r="B34" s="62">
        <v>5</v>
      </c>
      <c r="C34" s="63"/>
      <c r="D34" s="63"/>
      <c r="E34" s="63"/>
      <c r="F34" s="63"/>
      <c r="G34" s="63"/>
      <c r="H34" s="63"/>
      <c r="I34" s="63"/>
      <c r="J34" s="62">
        <f t="shared" si="1"/>
        <v>0</v>
      </c>
    </row>
    <row r="35" spans="2:10" ht="18" hidden="1" customHeight="1">
      <c r="B35" s="62">
        <v>6</v>
      </c>
      <c r="C35" s="63"/>
      <c r="D35" s="63"/>
      <c r="E35" s="63"/>
      <c r="F35" s="63"/>
      <c r="G35" s="63"/>
      <c r="H35" s="63"/>
      <c r="I35" s="63"/>
      <c r="J35" s="62">
        <f t="shared" si="1"/>
        <v>0</v>
      </c>
    </row>
    <row r="36" spans="2:10" ht="18" customHeight="1">
      <c r="B36" s="62">
        <v>7</v>
      </c>
      <c r="C36" s="63"/>
      <c r="D36" s="63"/>
      <c r="E36" s="63"/>
      <c r="F36" s="63"/>
      <c r="G36" s="63"/>
      <c r="H36" s="63"/>
      <c r="I36" s="63"/>
      <c r="J36" s="62">
        <f t="shared" si="1"/>
        <v>0</v>
      </c>
    </row>
    <row r="37" spans="2:10" ht="18" hidden="1" customHeight="1">
      <c r="B37" s="62">
        <v>8</v>
      </c>
      <c r="C37" s="63"/>
      <c r="D37" s="63"/>
      <c r="E37" s="63"/>
      <c r="F37" s="63"/>
      <c r="G37" s="63"/>
      <c r="H37" s="63"/>
      <c r="I37" s="63"/>
      <c r="J37" s="62">
        <f t="shared" si="1"/>
        <v>0</v>
      </c>
    </row>
    <row r="38" spans="2:10" ht="18" hidden="1" customHeight="1">
      <c r="B38" s="62">
        <v>9</v>
      </c>
      <c r="C38" s="63"/>
      <c r="D38" s="63"/>
      <c r="E38" s="63"/>
      <c r="F38" s="63"/>
      <c r="G38" s="63"/>
      <c r="H38" s="63"/>
      <c r="I38" s="63"/>
      <c r="J38" s="62">
        <f t="shared" si="1"/>
        <v>0</v>
      </c>
    </row>
    <row r="39" spans="2:10" ht="18" hidden="1" customHeight="1">
      <c r="B39" s="62">
        <v>10</v>
      </c>
      <c r="C39" s="63"/>
      <c r="D39" s="63"/>
      <c r="E39" s="63"/>
      <c r="F39" s="63"/>
      <c r="G39" s="63"/>
      <c r="H39" s="63"/>
      <c r="I39" s="63"/>
      <c r="J39" s="62">
        <f t="shared" si="1"/>
        <v>0</v>
      </c>
    </row>
    <row r="40" spans="2:10" ht="18" hidden="1" customHeight="1">
      <c r="B40" s="62">
        <v>11</v>
      </c>
      <c r="C40" s="63"/>
      <c r="D40" s="63"/>
      <c r="E40" s="63"/>
      <c r="F40" s="63"/>
      <c r="G40" s="63"/>
      <c r="H40" s="63"/>
      <c r="I40" s="63"/>
      <c r="J40" s="62">
        <f t="shared" si="1"/>
        <v>0</v>
      </c>
    </row>
    <row r="41" spans="2:10" ht="18" hidden="1" customHeight="1">
      <c r="B41" s="62">
        <v>12</v>
      </c>
      <c r="C41" s="63"/>
      <c r="D41" s="63"/>
      <c r="E41" s="63"/>
      <c r="F41" s="63"/>
      <c r="G41" s="63"/>
      <c r="H41" s="63"/>
      <c r="I41" s="63"/>
      <c r="J41" s="62">
        <f t="shared" si="1"/>
        <v>0</v>
      </c>
    </row>
    <row r="42" spans="2:10" ht="18" hidden="1" customHeight="1">
      <c r="B42" s="62" t="s">
        <v>94</v>
      </c>
      <c r="C42" s="63"/>
      <c r="D42" s="63"/>
      <c r="E42" s="63"/>
      <c r="F42" s="63"/>
      <c r="G42" s="63"/>
      <c r="H42" s="63"/>
      <c r="I42" s="63"/>
      <c r="J42" s="62">
        <f t="shared" si="1"/>
        <v>0</v>
      </c>
    </row>
    <row r="43" spans="2:10" ht="18" hidden="1" customHeight="1">
      <c r="B43" s="62" t="s">
        <v>7</v>
      </c>
      <c r="C43" s="63">
        <f>C42+C41+C40+C39+C38+C37+C36+C35+C34+C33+C32+C31+C30+C29</f>
        <v>0</v>
      </c>
      <c r="D43" s="63">
        <f t="shared" ref="D43:I43" si="2">D42+D41+D40+D39+D38+D37+D36+D35+D34+D33+D32+D31+D30+D29</f>
        <v>0</v>
      </c>
      <c r="E43" s="63">
        <f t="shared" si="2"/>
        <v>0</v>
      </c>
      <c r="F43" s="63">
        <f t="shared" si="2"/>
        <v>0</v>
      </c>
      <c r="G43" s="63">
        <f t="shared" si="2"/>
        <v>0</v>
      </c>
      <c r="H43" s="63">
        <f t="shared" si="2"/>
        <v>0</v>
      </c>
      <c r="I43" s="63">
        <f t="shared" si="2"/>
        <v>0</v>
      </c>
      <c r="J43" s="62">
        <f t="shared" si="1"/>
        <v>0</v>
      </c>
    </row>
    <row r="45" spans="2:10">
      <c r="B45" s="2" t="s">
        <v>219</v>
      </c>
    </row>
    <row r="46" spans="2:10" ht="57" customHeight="1">
      <c r="B46" s="65" t="s">
        <v>89</v>
      </c>
      <c r="C46" s="64" t="s">
        <v>8</v>
      </c>
      <c r="D46" s="64" t="s">
        <v>9</v>
      </c>
      <c r="E46" s="63" t="s">
        <v>167</v>
      </c>
    </row>
    <row r="47" spans="2:10" hidden="1">
      <c r="B47" s="62" t="s">
        <v>88</v>
      </c>
      <c r="C47" s="62"/>
      <c r="D47" s="62"/>
      <c r="E47" s="62">
        <f>SUM(C47:D47)</f>
        <v>0</v>
      </c>
    </row>
    <row r="48" spans="2:10" hidden="1">
      <c r="B48" s="62">
        <v>1</v>
      </c>
      <c r="C48" s="62"/>
      <c r="D48" s="62"/>
      <c r="E48" s="62">
        <f t="shared" ref="E48:E61" si="3">SUM(C48:D48)</f>
        <v>0</v>
      </c>
    </row>
    <row r="49" spans="2:10" hidden="1">
      <c r="B49" s="62">
        <v>2</v>
      </c>
      <c r="C49" s="62"/>
      <c r="D49" s="62"/>
      <c r="E49" s="62">
        <f t="shared" si="3"/>
        <v>0</v>
      </c>
    </row>
    <row r="50" spans="2:10" hidden="1">
      <c r="B50" s="62">
        <v>3</v>
      </c>
      <c r="C50" s="62"/>
      <c r="D50" s="62"/>
      <c r="E50" s="62">
        <f t="shared" si="3"/>
        <v>0</v>
      </c>
    </row>
    <row r="51" spans="2:10" hidden="1">
      <c r="B51" s="62">
        <v>4</v>
      </c>
      <c r="C51" s="62"/>
      <c r="D51" s="62"/>
      <c r="E51" s="62">
        <f t="shared" si="3"/>
        <v>0</v>
      </c>
    </row>
    <row r="52" spans="2:10" hidden="1">
      <c r="B52" s="62">
        <v>5</v>
      </c>
      <c r="C52" s="62"/>
      <c r="D52" s="62"/>
      <c r="E52" s="62">
        <f t="shared" si="3"/>
        <v>0</v>
      </c>
    </row>
    <row r="53" spans="2:10" hidden="1">
      <c r="B53" s="62">
        <v>6</v>
      </c>
      <c r="C53" s="62"/>
      <c r="D53" s="62"/>
      <c r="E53" s="62">
        <f t="shared" si="3"/>
        <v>0</v>
      </c>
    </row>
    <row r="54" spans="2:10">
      <c r="B54" s="62">
        <v>7</v>
      </c>
      <c r="C54" s="62"/>
      <c r="D54" s="62"/>
      <c r="E54" s="62">
        <f t="shared" si="3"/>
        <v>0</v>
      </c>
    </row>
    <row r="55" spans="2:10" hidden="1">
      <c r="B55" s="62">
        <v>8</v>
      </c>
      <c r="C55" s="62"/>
      <c r="D55" s="62"/>
      <c r="E55" s="62">
        <f t="shared" si="3"/>
        <v>0</v>
      </c>
    </row>
    <row r="56" spans="2:10" hidden="1">
      <c r="B56" s="62">
        <v>9</v>
      </c>
      <c r="C56" s="62"/>
      <c r="D56" s="62"/>
      <c r="E56" s="62">
        <f t="shared" si="3"/>
        <v>0</v>
      </c>
    </row>
    <row r="57" spans="2:10" hidden="1">
      <c r="B57" s="62">
        <v>10</v>
      </c>
      <c r="C57" s="62"/>
      <c r="D57" s="62"/>
      <c r="E57" s="62">
        <f t="shared" si="3"/>
        <v>0</v>
      </c>
    </row>
    <row r="58" spans="2:10" hidden="1">
      <c r="B58" s="62">
        <v>11</v>
      </c>
      <c r="C58" s="62"/>
      <c r="D58" s="62"/>
      <c r="E58" s="62">
        <f t="shared" si="3"/>
        <v>0</v>
      </c>
    </row>
    <row r="59" spans="2:10" hidden="1">
      <c r="B59" s="62">
        <v>12</v>
      </c>
      <c r="C59" s="62"/>
      <c r="D59" s="62"/>
      <c r="E59" s="62">
        <f t="shared" si="3"/>
        <v>0</v>
      </c>
    </row>
    <row r="60" spans="2:10" hidden="1">
      <c r="B60" s="62" t="s">
        <v>94</v>
      </c>
      <c r="C60" s="62"/>
      <c r="D60" s="62"/>
      <c r="E60" s="62">
        <f t="shared" si="3"/>
        <v>0</v>
      </c>
    </row>
    <row r="61" spans="2:10" hidden="1">
      <c r="B61" s="62" t="s">
        <v>7</v>
      </c>
      <c r="C61" s="63">
        <f>C60+C59+C58+C57+C56+C55+C54+C53+C52+C51+C50+C49+C48+C47</f>
        <v>0</v>
      </c>
      <c r="D61" s="63">
        <f>D60+D59+D58+D57+D56+D55+D54+D53+D52+D51+D50+D49+D48+D47</f>
        <v>0</v>
      </c>
      <c r="E61" s="62">
        <f t="shared" si="3"/>
        <v>0</v>
      </c>
    </row>
    <row r="62" spans="2:10">
      <c r="B62" s="5"/>
    </row>
    <row r="63" spans="2:10" s="2" customFormat="1">
      <c r="B63" s="2" t="s">
        <v>220</v>
      </c>
    </row>
    <row r="64" spans="2:10" ht="62" customHeight="1">
      <c r="B64" s="118" t="s">
        <v>89</v>
      </c>
      <c r="C64" s="92" t="s">
        <v>298</v>
      </c>
      <c r="D64" s="92" t="s">
        <v>299</v>
      </c>
      <c r="E64" s="92" t="s">
        <v>300</v>
      </c>
      <c r="F64" s="92" t="s">
        <v>301</v>
      </c>
      <c r="G64" s="92" t="s">
        <v>302</v>
      </c>
      <c r="H64" s="92" t="s">
        <v>303</v>
      </c>
      <c r="I64" s="92" t="s">
        <v>343</v>
      </c>
      <c r="J64" s="63" t="s">
        <v>167</v>
      </c>
    </row>
    <row r="65" spans="2:10" hidden="1">
      <c r="B65" s="62" t="s">
        <v>88</v>
      </c>
      <c r="C65" s="14"/>
      <c r="D65" s="14"/>
      <c r="E65" s="14"/>
      <c r="F65" s="14"/>
      <c r="G65" s="14"/>
      <c r="H65" s="14"/>
      <c r="I65" s="14"/>
      <c r="J65" s="62">
        <f>SUM(C65:I65)</f>
        <v>0</v>
      </c>
    </row>
    <row r="66" spans="2:10" hidden="1">
      <c r="B66" s="62">
        <v>1</v>
      </c>
      <c r="C66" s="14"/>
      <c r="D66" s="14"/>
      <c r="E66" s="14"/>
      <c r="F66" s="14"/>
      <c r="G66" s="14"/>
      <c r="H66" s="14"/>
      <c r="I66" s="14"/>
      <c r="J66" s="62">
        <f t="shared" ref="J66:J79" si="4">SUM(C66:I66)</f>
        <v>0</v>
      </c>
    </row>
    <row r="67" spans="2:10" hidden="1">
      <c r="B67" s="62">
        <v>2</v>
      </c>
      <c r="C67" s="14"/>
      <c r="D67" s="14"/>
      <c r="E67" s="14"/>
      <c r="F67" s="14"/>
      <c r="G67" s="14"/>
      <c r="H67" s="14"/>
      <c r="I67" s="14"/>
      <c r="J67" s="62">
        <f t="shared" si="4"/>
        <v>0</v>
      </c>
    </row>
    <row r="68" spans="2:10" hidden="1">
      <c r="B68" s="62">
        <v>3</v>
      </c>
      <c r="C68" s="14"/>
      <c r="D68" s="14"/>
      <c r="E68" s="14"/>
      <c r="F68" s="14"/>
      <c r="G68" s="14"/>
      <c r="H68" s="14"/>
      <c r="I68" s="14"/>
      <c r="J68" s="62">
        <f t="shared" si="4"/>
        <v>0</v>
      </c>
    </row>
    <row r="69" spans="2:10" hidden="1">
      <c r="B69" s="62">
        <v>4</v>
      </c>
      <c r="C69" s="14"/>
      <c r="D69" s="14"/>
      <c r="E69" s="14"/>
      <c r="F69" s="14"/>
      <c r="G69" s="14"/>
      <c r="H69" s="14"/>
      <c r="I69" s="14"/>
      <c r="J69" s="62">
        <f t="shared" si="4"/>
        <v>0</v>
      </c>
    </row>
    <row r="70" spans="2:10" hidden="1">
      <c r="B70" s="62">
        <v>5</v>
      </c>
      <c r="C70" s="14"/>
      <c r="D70" s="14"/>
      <c r="E70" s="14"/>
      <c r="F70" s="14"/>
      <c r="G70" s="14"/>
      <c r="H70" s="14"/>
      <c r="I70" s="14"/>
      <c r="J70" s="62">
        <f t="shared" si="4"/>
        <v>0</v>
      </c>
    </row>
    <row r="71" spans="2:10" hidden="1">
      <c r="B71" s="62">
        <v>6</v>
      </c>
      <c r="C71" s="14"/>
      <c r="D71" s="14"/>
      <c r="E71" s="14"/>
      <c r="F71" s="14"/>
      <c r="G71" s="14"/>
      <c r="H71" s="14"/>
      <c r="I71" s="14"/>
      <c r="J71" s="62">
        <f t="shared" si="4"/>
        <v>0</v>
      </c>
    </row>
    <row r="72" spans="2:10">
      <c r="B72" s="62">
        <v>7</v>
      </c>
      <c r="C72" s="14"/>
      <c r="D72" s="14"/>
      <c r="E72" s="14"/>
      <c r="F72" s="14"/>
      <c r="G72" s="14"/>
      <c r="H72" s="14"/>
      <c r="I72" s="14"/>
      <c r="J72" s="62">
        <f t="shared" si="4"/>
        <v>0</v>
      </c>
    </row>
    <row r="73" spans="2:10" hidden="1">
      <c r="B73" s="62">
        <v>8</v>
      </c>
      <c r="C73" s="14"/>
      <c r="D73" s="14"/>
      <c r="E73" s="14"/>
      <c r="F73" s="14"/>
      <c r="G73" s="14"/>
      <c r="H73" s="14"/>
      <c r="I73" s="14"/>
      <c r="J73" s="62">
        <f t="shared" si="4"/>
        <v>0</v>
      </c>
    </row>
    <row r="74" spans="2:10" hidden="1">
      <c r="B74" s="62">
        <v>9</v>
      </c>
      <c r="C74" s="14"/>
      <c r="D74" s="14"/>
      <c r="E74" s="14"/>
      <c r="F74" s="14"/>
      <c r="G74" s="14"/>
      <c r="H74" s="14"/>
      <c r="I74" s="14"/>
      <c r="J74" s="62">
        <f t="shared" si="4"/>
        <v>0</v>
      </c>
    </row>
    <row r="75" spans="2:10" hidden="1">
      <c r="B75" s="62">
        <v>10</v>
      </c>
      <c r="C75" s="14"/>
      <c r="D75" s="14"/>
      <c r="E75" s="14"/>
      <c r="F75" s="14"/>
      <c r="G75" s="14"/>
      <c r="H75" s="14"/>
      <c r="I75" s="14"/>
      <c r="J75" s="62">
        <f t="shared" si="4"/>
        <v>0</v>
      </c>
    </row>
    <row r="76" spans="2:10" hidden="1">
      <c r="B76" s="62">
        <v>11</v>
      </c>
      <c r="C76" s="14"/>
      <c r="D76" s="14"/>
      <c r="E76" s="14"/>
      <c r="F76" s="14"/>
      <c r="G76" s="14"/>
      <c r="H76" s="14"/>
      <c r="I76" s="14"/>
      <c r="J76" s="62">
        <f t="shared" si="4"/>
        <v>0</v>
      </c>
    </row>
    <row r="77" spans="2:10" hidden="1">
      <c r="B77" s="62">
        <v>12</v>
      </c>
      <c r="C77" s="14"/>
      <c r="D77" s="14"/>
      <c r="E77" s="14"/>
      <c r="F77" s="14"/>
      <c r="G77" s="14"/>
      <c r="H77" s="14"/>
      <c r="I77" s="14"/>
      <c r="J77" s="62">
        <f t="shared" si="4"/>
        <v>0</v>
      </c>
    </row>
    <row r="78" spans="2:10" hidden="1">
      <c r="B78" s="62" t="s">
        <v>94</v>
      </c>
      <c r="C78" s="14"/>
      <c r="D78" s="14"/>
      <c r="E78" s="14"/>
      <c r="F78" s="14"/>
      <c r="G78" s="14"/>
      <c r="H78" s="14"/>
      <c r="I78" s="14"/>
      <c r="J78" s="62">
        <f t="shared" si="4"/>
        <v>0</v>
      </c>
    </row>
    <row r="79" spans="2:10" hidden="1">
      <c r="B79" s="62" t="s">
        <v>7</v>
      </c>
      <c r="C79" s="63">
        <f>C78+C77+C76+C75+C74+C73+C72+C71+C70+C69+C68+C67+C66+C65</f>
        <v>0</v>
      </c>
      <c r="D79" s="63">
        <f t="shared" ref="D79:I79" si="5">D78+D77+D76+D75+D74+D73+D72+D71+D70+D69+D68+D67+D66+D65</f>
        <v>0</v>
      </c>
      <c r="E79" s="63">
        <f t="shared" si="5"/>
        <v>0</v>
      </c>
      <c r="F79" s="63">
        <f t="shared" si="5"/>
        <v>0</v>
      </c>
      <c r="G79" s="63">
        <f t="shared" si="5"/>
        <v>0</v>
      </c>
      <c r="H79" s="63">
        <f t="shared" si="5"/>
        <v>0</v>
      </c>
      <c r="I79" s="63">
        <f t="shared" si="5"/>
        <v>0</v>
      </c>
      <c r="J79" s="62">
        <f t="shared" si="4"/>
        <v>0</v>
      </c>
    </row>
    <row r="81" spans="2:19" s="2" customFormat="1">
      <c r="B81" s="2" t="s">
        <v>221</v>
      </c>
    </row>
    <row r="82" spans="2:19" ht="85">
      <c r="B82" s="158" t="s">
        <v>89</v>
      </c>
      <c r="C82" s="63" t="s">
        <v>10</v>
      </c>
      <c r="D82" s="63" t="s">
        <v>11</v>
      </c>
      <c r="E82" s="63" t="s">
        <v>12</v>
      </c>
      <c r="F82" s="63" t="s">
        <v>13</v>
      </c>
      <c r="G82" s="63" t="s">
        <v>16</v>
      </c>
      <c r="H82" s="63" t="s">
        <v>14</v>
      </c>
      <c r="I82" s="63" t="s">
        <v>15</v>
      </c>
      <c r="J82" s="19" t="s">
        <v>17</v>
      </c>
      <c r="K82" s="63" t="s">
        <v>18</v>
      </c>
      <c r="L82" s="63" t="s">
        <v>20</v>
      </c>
      <c r="M82" s="63" t="s">
        <v>19</v>
      </c>
      <c r="N82" s="63" t="s">
        <v>21</v>
      </c>
      <c r="O82" s="63" t="s">
        <v>22</v>
      </c>
      <c r="P82" s="63" t="s">
        <v>23</v>
      </c>
      <c r="Q82" s="63" t="s">
        <v>25</v>
      </c>
      <c r="R82" s="63" t="s">
        <v>24</v>
      </c>
      <c r="S82" s="156" t="s">
        <v>167</v>
      </c>
    </row>
    <row r="83" spans="2:19" ht="17">
      <c r="B83" s="159"/>
      <c r="C83" s="20" t="s">
        <v>95</v>
      </c>
      <c r="D83" s="20" t="s">
        <v>96</v>
      </c>
      <c r="E83" s="20" t="s">
        <v>97</v>
      </c>
      <c r="F83" s="20" t="s">
        <v>98</v>
      </c>
      <c r="G83" s="20" t="s">
        <v>99</v>
      </c>
      <c r="H83" s="20" t="s">
        <v>100</v>
      </c>
      <c r="I83" s="20" t="s">
        <v>101</v>
      </c>
      <c r="J83" s="20" t="s">
        <v>102</v>
      </c>
      <c r="K83" s="20" t="s">
        <v>103</v>
      </c>
      <c r="L83" s="20" t="s">
        <v>104</v>
      </c>
      <c r="M83" s="20" t="s">
        <v>105</v>
      </c>
      <c r="N83" s="20" t="s">
        <v>106</v>
      </c>
      <c r="O83" s="20" t="s">
        <v>107</v>
      </c>
      <c r="P83" s="20" t="s">
        <v>108</v>
      </c>
      <c r="Q83" s="20" t="s">
        <v>109</v>
      </c>
      <c r="R83" s="20" t="s">
        <v>110</v>
      </c>
      <c r="S83" s="157"/>
    </row>
    <row r="84" spans="2:19" hidden="1">
      <c r="B84" s="62" t="s">
        <v>88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62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idden="1">
      <c r="B86" s="62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idden="1">
      <c r="B87" s="62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62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62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62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>
      <c r="B91" s="62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62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idden="1">
      <c r="B93" s="62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idden="1">
      <c r="B94" s="62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62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62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62" t="s">
        <v>94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62" t="s">
        <v>7</v>
      </c>
      <c r="C98" s="63">
        <f>C97+C96+C95+C94+C93+C92+C91+C90+C89+C88+C87+C86+C85+C84</f>
        <v>0</v>
      </c>
      <c r="D98" s="63">
        <f t="shared" ref="D98:R98" si="7">D97+D96+D95+D94+D93+D92+D91+D90+D89+D88+D87+D86+D85+D84</f>
        <v>0</v>
      </c>
      <c r="E98" s="63">
        <f t="shared" si="7"/>
        <v>0</v>
      </c>
      <c r="F98" s="63">
        <f t="shared" si="7"/>
        <v>0</v>
      </c>
      <c r="G98" s="63">
        <f t="shared" si="7"/>
        <v>0</v>
      </c>
      <c r="H98" s="63">
        <f t="shared" si="7"/>
        <v>0</v>
      </c>
      <c r="I98" s="63">
        <f t="shared" si="7"/>
        <v>0</v>
      </c>
      <c r="J98" s="63">
        <f t="shared" si="7"/>
        <v>0</v>
      </c>
      <c r="K98" s="63">
        <f t="shared" si="7"/>
        <v>0</v>
      </c>
      <c r="L98" s="63">
        <f t="shared" si="7"/>
        <v>0</v>
      </c>
      <c r="M98" s="63">
        <f t="shared" si="7"/>
        <v>0</v>
      </c>
      <c r="N98" s="63">
        <f t="shared" si="7"/>
        <v>0</v>
      </c>
      <c r="O98" s="63">
        <f t="shared" si="7"/>
        <v>0</v>
      </c>
      <c r="P98" s="63">
        <f t="shared" si="7"/>
        <v>0</v>
      </c>
      <c r="Q98" s="63">
        <f t="shared" si="7"/>
        <v>0</v>
      </c>
      <c r="R98" s="63">
        <f t="shared" si="7"/>
        <v>0</v>
      </c>
      <c r="S98" s="14">
        <f t="shared" si="6"/>
        <v>0</v>
      </c>
    </row>
    <row r="100" spans="2:19" s="2" customFormat="1">
      <c r="B100" s="8" t="s">
        <v>222</v>
      </c>
    </row>
    <row r="101" spans="2:19" ht="68" customHeight="1">
      <c r="B101" s="158" t="s">
        <v>89</v>
      </c>
      <c r="C101" s="63" t="s">
        <v>26</v>
      </c>
      <c r="D101" s="63" t="s">
        <v>27</v>
      </c>
      <c r="E101" s="63" t="s">
        <v>28</v>
      </c>
      <c r="F101" s="63" t="s">
        <v>29</v>
      </c>
      <c r="G101" s="63" t="s">
        <v>30</v>
      </c>
      <c r="H101" s="63" t="s">
        <v>31</v>
      </c>
      <c r="I101" s="63" t="s">
        <v>32</v>
      </c>
      <c r="J101" s="63" t="s">
        <v>33</v>
      </c>
      <c r="K101" s="63" t="s">
        <v>34</v>
      </c>
      <c r="L101" s="63" t="s">
        <v>35</v>
      </c>
      <c r="M101" s="63" t="s">
        <v>235</v>
      </c>
      <c r="N101" s="63" t="s">
        <v>236</v>
      </c>
      <c r="O101" s="63" t="s">
        <v>24</v>
      </c>
      <c r="P101" s="156" t="s">
        <v>167</v>
      </c>
    </row>
    <row r="102" spans="2:19" ht="19">
      <c r="B102" s="159"/>
      <c r="C102" s="23" t="s">
        <v>237</v>
      </c>
      <c r="D102" s="23" t="s">
        <v>238</v>
      </c>
      <c r="E102" s="23" t="s">
        <v>239</v>
      </c>
      <c r="F102" s="23" t="s">
        <v>240</v>
      </c>
      <c r="G102" s="23" t="s">
        <v>241</v>
      </c>
      <c r="H102" s="23" t="s">
        <v>242</v>
      </c>
      <c r="I102" s="23" t="s">
        <v>243</v>
      </c>
      <c r="J102" s="23" t="s">
        <v>244</v>
      </c>
      <c r="K102" s="23" t="s">
        <v>245</v>
      </c>
      <c r="L102" s="23" t="s">
        <v>246</v>
      </c>
      <c r="M102" s="23" t="s">
        <v>247</v>
      </c>
      <c r="N102" s="23" t="s">
        <v>248</v>
      </c>
      <c r="O102" s="23" t="s">
        <v>249</v>
      </c>
      <c r="P102" s="157"/>
    </row>
    <row r="103" spans="2:19" hidden="1">
      <c r="B103" s="62" t="s">
        <v>88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14">
        <f>SUM(C103:O103)</f>
        <v>0</v>
      </c>
    </row>
    <row r="104" spans="2:19" hidden="1">
      <c r="B104" s="62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idden="1">
      <c r="B105" s="62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idden="1">
      <c r="B106" s="62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idden="1">
      <c r="B107" s="62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idden="1">
      <c r="B108" s="62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idden="1">
      <c r="B109" s="62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>
      <c r="B110" s="62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 hidden="1">
      <c r="B111" s="62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 hidden="1">
      <c r="B112" s="62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 hidden="1">
      <c r="B113" s="62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idden="1">
      <c r="B114" s="62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idden="1">
      <c r="B115" s="62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idden="1">
      <c r="B116" s="62" t="s">
        <v>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idden="1">
      <c r="B117" s="62" t="s">
        <v>7</v>
      </c>
      <c r="C117" s="63">
        <f>C116+C115+C114+C113+C112+C111+C110+C109+C108+C107+C106+C105+C104+C103</f>
        <v>0</v>
      </c>
      <c r="D117" s="63">
        <f t="shared" ref="D117:O117" si="9">D116+D115+D114+D113+D112+D111+D110+D109+D108+D107+D106+D105+D104+D103</f>
        <v>0</v>
      </c>
      <c r="E117" s="63">
        <f t="shared" si="9"/>
        <v>0</v>
      </c>
      <c r="F117" s="63">
        <f t="shared" si="9"/>
        <v>0</v>
      </c>
      <c r="G117" s="63">
        <f t="shared" si="9"/>
        <v>0</v>
      </c>
      <c r="H117" s="63">
        <f t="shared" si="9"/>
        <v>0</v>
      </c>
      <c r="I117" s="63">
        <f t="shared" si="9"/>
        <v>0</v>
      </c>
      <c r="J117" s="63">
        <f t="shared" si="9"/>
        <v>0</v>
      </c>
      <c r="K117" s="63">
        <f t="shared" si="9"/>
        <v>0</v>
      </c>
      <c r="L117" s="63">
        <f t="shared" si="9"/>
        <v>0</v>
      </c>
      <c r="M117" s="63">
        <f t="shared" si="9"/>
        <v>0</v>
      </c>
      <c r="N117" s="63">
        <f t="shared" si="9"/>
        <v>0</v>
      </c>
      <c r="O117" s="63">
        <f t="shared" si="9"/>
        <v>0</v>
      </c>
      <c r="P117" s="14">
        <f t="shared" si="8"/>
        <v>0</v>
      </c>
    </row>
    <row r="120" spans="2:16" s="2" customFormat="1">
      <c r="B120" s="9" t="s">
        <v>223</v>
      </c>
    </row>
    <row r="121" spans="2:16" ht="77.5" customHeight="1">
      <c r="B121" s="65" t="s">
        <v>89</v>
      </c>
      <c r="C121" s="64" t="s">
        <v>8</v>
      </c>
      <c r="D121" s="64" t="s">
        <v>9</v>
      </c>
      <c r="E121" s="63" t="s">
        <v>167</v>
      </c>
    </row>
    <row r="122" spans="2:16" hidden="1">
      <c r="B122" s="62" t="s">
        <v>88</v>
      </c>
      <c r="C122" s="62"/>
      <c r="D122" s="62"/>
      <c r="E122" s="62">
        <f>SUM(C122:D122)</f>
        <v>0</v>
      </c>
    </row>
    <row r="123" spans="2:16" hidden="1">
      <c r="B123" s="62">
        <v>1</v>
      </c>
      <c r="C123" s="62"/>
      <c r="D123" s="62"/>
      <c r="E123" s="62">
        <f t="shared" ref="E123:E136" si="10">SUM(C123:D123)</f>
        <v>0</v>
      </c>
    </row>
    <row r="124" spans="2:16" hidden="1">
      <c r="B124" s="62">
        <v>2</v>
      </c>
      <c r="C124" s="62"/>
      <c r="D124" s="62"/>
      <c r="E124" s="62">
        <f t="shared" si="10"/>
        <v>0</v>
      </c>
    </row>
    <row r="125" spans="2:16" hidden="1">
      <c r="B125" s="62">
        <v>3</v>
      </c>
      <c r="C125" s="62"/>
      <c r="D125" s="62"/>
      <c r="E125" s="62">
        <f t="shared" si="10"/>
        <v>0</v>
      </c>
    </row>
    <row r="126" spans="2:16" hidden="1">
      <c r="B126" s="62">
        <v>4</v>
      </c>
      <c r="C126" s="62"/>
      <c r="D126" s="62"/>
      <c r="E126" s="62">
        <f t="shared" si="10"/>
        <v>0</v>
      </c>
    </row>
    <row r="127" spans="2:16" hidden="1">
      <c r="B127" s="62">
        <v>5</v>
      </c>
      <c r="C127" s="62"/>
      <c r="D127" s="62"/>
      <c r="E127" s="62">
        <f t="shared" si="10"/>
        <v>0</v>
      </c>
    </row>
    <row r="128" spans="2:16" hidden="1">
      <c r="B128" s="62">
        <v>6</v>
      </c>
      <c r="C128" s="62"/>
      <c r="D128" s="62"/>
      <c r="E128" s="62">
        <f t="shared" si="10"/>
        <v>0</v>
      </c>
    </row>
    <row r="129" spans="2:14">
      <c r="B129" s="62">
        <v>7</v>
      </c>
      <c r="C129" s="62"/>
      <c r="D129" s="62"/>
      <c r="E129" s="62">
        <f t="shared" si="10"/>
        <v>0</v>
      </c>
    </row>
    <row r="130" spans="2:14" hidden="1">
      <c r="B130" s="62">
        <v>8</v>
      </c>
      <c r="C130" s="62"/>
      <c r="D130" s="62"/>
      <c r="E130" s="62">
        <f t="shared" si="10"/>
        <v>0</v>
      </c>
    </row>
    <row r="131" spans="2:14" hidden="1">
      <c r="B131" s="62">
        <v>9</v>
      </c>
      <c r="C131" s="62"/>
      <c r="D131" s="62"/>
      <c r="E131" s="62">
        <f t="shared" si="10"/>
        <v>0</v>
      </c>
    </row>
    <row r="132" spans="2:14" hidden="1">
      <c r="B132" s="62">
        <v>10</v>
      </c>
      <c r="C132" s="62"/>
      <c r="D132" s="62"/>
      <c r="E132" s="62">
        <f t="shared" si="10"/>
        <v>0</v>
      </c>
    </row>
    <row r="133" spans="2:14" hidden="1">
      <c r="B133" s="62">
        <v>11</v>
      </c>
      <c r="C133" s="62"/>
      <c r="D133" s="62"/>
      <c r="E133" s="62">
        <f t="shared" si="10"/>
        <v>0</v>
      </c>
    </row>
    <row r="134" spans="2:14" hidden="1">
      <c r="B134" s="62">
        <v>12</v>
      </c>
      <c r="C134" s="62"/>
      <c r="D134" s="62"/>
      <c r="E134" s="62">
        <f t="shared" si="10"/>
        <v>0</v>
      </c>
    </row>
    <row r="135" spans="2:14" hidden="1">
      <c r="B135" s="62" t="s">
        <v>94</v>
      </c>
      <c r="C135" s="62"/>
      <c r="D135" s="62"/>
      <c r="E135" s="62">
        <f t="shared" si="10"/>
        <v>0</v>
      </c>
    </row>
    <row r="136" spans="2:14" hidden="1">
      <c r="B136" s="62" t="s">
        <v>7</v>
      </c>
      <c r="C136" s="63">
        <f>C135+C134+C133+C132+C131+C130+C129+C128+C127+C126+C125+C124+C123+C122</f>
        <v>0</v>
      </c>
      <c r="D136" s="63">
        <f>D135+D134+D133+D132+D131+D130+D129+D128+D127+D126+D125+D124+D123+D122</f>
        <v>0</v>
      </c>
      <c r="E136" s="62">
        <f t="shared" si="10"/>
        <v>0</v>
      </c>
    </row>
    <row r="138" spans="2:14" s="2" customFormat="1">
      <c r="B138" s="8" t="s">
        <v>224</v>
      </c>
    </row>
    <row r="139" spans="2:14" s="6" customFormat="1" ht="108.5" customHeight="1">
      <c r="B139" s="158" t="s">
        <v>89</v>
      </c>
      <c r="C139" s="63" t="s">
        <v>36</v>
      </c>
      <c r="D139" s="63" t="s">
        <v>37</v>
      </c>
      <c r="E139" s="63" t="s">
        <v>38</v>
      </c>
      <c r="F139" s="63" t="s">
        <v>39</v>
      </c>
      <c r="G139" s="63" t="s">
        <v>40</v>
      </c>
      <c r="H139" s="63" t="s">
        <v>41</v>
      </c>
      <c r="I139" s="63" t="s">
        <v>42</v>
      </c>
      <c r="J139" s="63" t="s">
        <v>43</v>
      </c>
      <c r="K139" s="63" t="s">
        <v>44</v>
      </c>
      <c r="L139" s="63" t="s">
        <v>250</v>
      </c>
      <c r="M139" s="156" t="s">
        <v>167</v>
      </c>
      <c r="N139" s="7"/>
    </row>
    <row r="140" spans="2:14" s="6" customFormat="1" ht="19">
      <c r="B140" s="159"/>
      <c r="C140" s="23" t="s">
        <v>120</v>
      </c>
      <c r="D140" s="23" t="s">
        <v>121</v>
      </c>
      <c r="E140" s="23" t="s">
        <v>122</v>
      </c>
      <c r="F140" s="23" t="s">
        <v>123</v>
      </c>
      <c r="G140" s="23" t="s">
        <v>124</v>
      </c>
      <c r="H140" s="23" t="s">
        <v>125</v>
      </c>
      <c r="I140" s="23" t="s">
        <v>126</v>
      </c>
      <c r="J140" s="23" t="s">
        <v>127</v>
      </c>
      <c r="K140" s="23" t="s">
        <v>128</v>
      </c>
      <c r="L140" s="23" t="s">
        <v>129</v>
      </c>
      <c r="M140" s="157"/>
      <c r="N140" s="7"/>
    </row>
    <row r="141" spans="2:14" hidden="1">
      <c r="B141" s="62" t="s">
        <v>88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62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62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62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62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62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62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>
      <c r="B148" s="62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62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idden="1">
      <c r="B150" s="62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idden="1">
      <c r="B151" s="62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62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62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idden="1">
      <c r="B154" s="62" t="s">
        <v>94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62" t="s">
        <v>7</v>
      </c>
      <c r="C155" s="63">
        <f>C154+C153+C152+C151+C150+C149+C148+C147+C146+C145+C144+C143+C142+C141</f>
        <v>0</v>
      </c>
      <c r="D155" s="63">
        <f t="shared" ref="D155:L155" si="12">D154+D153+D152+D151+D150+D149+D148+D147+D146+D145+D144+D143+D142+D141</f>
        <v>0</v>
      </c>
      <c r="E155" s="63">
        <f t="shared" si="12"/>
        <v>0</v>
      </c>
      <c r="F155" s="63">
        <f t="shared" si="12"/>
        <v>0</v>
      </c>
      <c r="G155" s="63">
        <f t="shared" si="12"/>
        <v>0</v>
      </c>
      <c r="H155" s="63">
        <f t="shared" si="12"/>
        <v>0</v>
      </c>
      <c r="I155" s="63">
        <f t="shared" si="12"/>
        <v>0</v>
      </c>
      <c r="J155" s="63">
        <f t="shared" si="12"/>
        <v>0</v>
      </c>
      <c r="K155" s="63">
        <f t="shared" si="12"/>
        <v>0</v>
      </c>
      <c r="L155" s="63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225</v>
      </c>
      <c r="C157" s="10"/>
      <c r="D157" s="10"/>
      <c r="E157" s="10"/>
    </row>
    <row r="158" spans="2:15" ht="57" customHeight="1">
      <c r="B158" s="158" t="s">
        <v>89</v>
      </c>
      <c r="C158" s="63" t="s">
        <v>45</v>
      </c>
      <c r="D158" s="63" t="s">
        <v>46</v>
      </c>
      <c r="E158" s="63" t="s">
        <v>47</v>
      </c>
      <c r="F158" s="63" t="s">
        <v>50</v>
      </c>
      <c r="G158" s="63" t="s">
        <v>26</v>
      </c>
      <c r="H158" s="63" t="s">
        <v>51</v>
      </c>
      <c r="I158" s="63" t="s">
        <v>52</v>
      </c>
      <c r="J158" s="63" t="s">
        <v>53</v>
      </c>
      <c r="K158" s="63" t="s">
        <v>54</v>
      </c>
      <c r="L158" s="63" t="s">
        <v>251</v>
      </c>
      <c r="M158" s="63" t="s">
        <v>252</v>
      </c>
      <c r="N158" s="63" t="s">
        <v>229</v>
      </c>
      <c r="O158" s="156" t="s">
        <v>167</v>
      </c>
    </row>
    <row r="159" spans="2:15" ht="16" customHeight="1">
      <c r="B159" s="159"/>
      <c r="C159" s="23" t="s">
        <v>130</v>
      </c>
      <c r="D159" s="23" t="s">
        <v>131</v>
      </c>
      <c r="E159" s="23" t="s">
        <v>132</v>
      </c>
      <c r="F159" s="23" t="s">
        <v>133</v>
      </c>
      <c r="G159" s="23" t="s">
        <v>134</v>
      </c>
      <c r="H159" s="23" t="s">
        <v>135</v>
      </c>
      <c r="I159" s="23" t="s">
        <v>136</v>
      </c>
      <c r="J159" s="23" t="s">
        <v>137</v>
      </c>
      <c r="K159" s="23" t="s">
        <v>138</v>
      </c>
      <c r="L159" s="23" t="s">
        <v>139</v>
      </c>
      <c r="M159" s="23" t="s">
        <v>227</v>
      </c>
      <c r="N159" s="23" t="s">
        <v>253</v>
      </c>
      <c r="O159" s="157"/>
    </row>
    <row r="160" spans="2:15" hidden="1">
      <c r="B160" s="62" t="s">
        <v>88</v>
      </c>
      <c r="C160" s="63"/>
      <c r="D160" s="63"/>
      <c r="E160" s="63"/>
      <c r="F160" s="62"/>
      <c r="G160" s="62"/>
      <c r="H160" s="62"/>
      <c r="I160" s="62"/>
      <c r="J160" s="62"/>
      <c r="K160" s="62"/>
      <c r="L160" s="62"/>
      <c r="M160" s="62"/>
      <c r="N160" s="62"/>
      <c r="O160" s="62">
        <f>SUM(C160:N160)</f>
        <v>0</v>
      </c>
    </row>
    <row r="161" spans="2:15" hidden="1">
      <c r="B161" s="62">
        <v>1</v>
      </c>
      <c r="C161" s="63"/>
      <c r="D161" s="63"/>
      <c r="E161" s="63"/>
      <c r="F161" s="62"/>
      <c r="G161" s="62"/>
      <c r="H161" s="62"/>
      <c r="I161" s="62"/>
      <c r="J161" s="62"/>
      <c r="K161" s="62"/>
      <c r="L161" s="62"/>
      <c r="M161" s="62"/>
      <c r="N161" s="62"/>
      <c r="O161" s="62">
        <f t="shared" ref="O161:O174" si="13">SUM(C161:N161)</f>
        <v>0</v>
      </c>
    </row>
    <row r="162" spans="2:15" hidden="1">
      <c r="B162" s="62">
        <v>2</v>
      </c>
      <c r="C162" s="63"/>
      <c r="D162" s="63"/>
      <c r="E162" s="63"/>
      <c r="F162" s="62"/>
      <c r="G162" s="62"/>
      <c r="H162" s="62"/>
      <c r="I162" s="62"/>
      <c r="J162" s="62"/>
      <c r="K162" s="62"/>
      <c r="L162" s="62"/>
      <c r="M162" s="62"/>
      <c r="N162" s="62"/>
      <c r="O162" s="62">
        <f t="shared" si="13"/>
        <v>0</v>
      </c>
    </row>
    <row r="163" spans="2:15" hidden="1">
      <c r="B163" s="62">
        <v>3</v>
      </c>
      <c r="C163" s="63"/>
      <c r="D163" s="63"/>
      <c r="E163" s="63"/>
      <c r="F163" s="62"/>
      <c r="G163" s="62"/>
      <c r="H163" s="62"/>
      <c r="I163" s="62"/>
      <c r="J163" s="62"/>
      <c r="K163" s="62"/>
      <c r="L163" s="62"/>
      <c r="M163" s="62"/>
      <c r="N163" s="62"/>
      <c r="O163" s="62">
        <f t="shared" si="13"/>
        <v>0</v>
      </c>
    </row>
    <row r="164" spans="2:15" hidden="1">
      <c r="B164" s="62">
        <v>4</v>
      </c>
      <c r="C164" s="63"/>
      <c r="D164" s="63"/>
      <c r="E164" s="63"/>
      <c r="F164" s="62"/>
      <c r="G164" s="62"/>
      <c r="H164" s="62"/>
      <c r="I164" s="62"/>
      <c r="J164" s="62"/>
      <c r="K164" s="62"/>
      <c r="L164" s="62"/>
      <c r="M164" s="62"/>
      <c r="N164" s="62"/>
      <c r="O164" s="62">
        <f t="shared" si="13"/>
        <v>0</v>
      </c>
    </row>
    <row r="165" spans="2:15" hidden="1">
      <c r="B165" s="62">
        <v>5</v>
      </c>
      <c r="C165" s="63"/>
      <c r="D165" s="63"/>
      <c r="E165" s="63"/>
      <c r="F165" s="62"/>
      <c r="G165" s="62"/>
      <c r="H165" s="62"/>
      <c r="I165" s="62"/>
      <c r="J165" s="62"/>
      <c r="K165" s="62"/>
      <c r="L165" s="62"/>
      <c r="M165" s="62"/>
      <c r="N165" s="62"/>
      <c r="O165" s="62">
        <f t="shared" si="13"/>
        <v>0</v>
      </c>
    </row>
    <row r="166" spans="2:15" hidden="1">
      <c r="B166" s="62">
        <v>6</v>
      </c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>
        <f t="shared" si="13"/>
        <v>0</v>
      </c>
    </row>
    <row r="167" spans="2:15">
      <c r="B167" s="62">
        <v>7</v>
      </c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>
        <f t="shared" si="13"/>
        <v>0</v>
      </c>
    </row>
    <row r="168" spans="2:15" hidden="1">
      <c r="B168" s="62">
        <v>8</v>
      </c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>
        <f t="shared" si="13"/>
        <v>0</v>
      </c>
    </row>
    <row r="169" spans="2:15" hidden="1">
      <c r="B169" s="62">
        <v>9</v>
      </c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>
        <f t="shared" si="13"/>
        <v>0</v>
      </c>
    </row>
    <row r="170" spans="2:15" hidden="1">
      <c r="B170" s="62">
        <v>10</v>
      </c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>
        <f t="shared" si="13"/>
        <v>0</v>
      </c>
    </row>
    <row r="171" spans="2:15" hidden="1">
      <c r="B171" s="62">
        <v>11</v>
      </c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>
        <f t="shared" si="13"/>
        <v>0</v>
      </c>
    </row>
    <row r="172" spans="2:15" hidden="1">
      <c r="B172" s="62">
        <v>12</v>
      </c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>
        <f t="shared" si="13"/>
        <v>0</v>
      </c>
    </row>
    <row r="173" spans="2:15" hidden="1">
      <c r="B173" s="62" t="s">
        <v>94</v>
      </c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>
        <f t="shared" si="13"/>
        <v>0</v>
      </c>
    </row>
    <row r="174" spans="2:15" hidden="1">
      <c r="B174" s="62" t="s">
        <v>7</v>
      </c>
      <c r="C174" s="63">
        <f>SUM(C160:C173)</f>
        <v>0</v>
      </c>
      <c r="D174" s="63">
        <f t="shared" ref="D174:N174" si="14">SUM(D160:D173)</f>
        <v>0</v>
      </c>
      <c r="E174" s="63">
        <f t="shared" si="14"/>
        <v>0</v>
      </c>
      <c r="F174" s="63">
        <f t="shared" si="14"/>
        <v>0</v>
      </c>
      <c r="G174" s="63">
        <f t="shared" si="14"/>
        <v>0</v>
      </c>
      <c r="H174" s="63">
        <f t="shared" si="14"/>
        <v>0</v>
      </c>
      <c r="I174" s="63">
        <f t="shared" si="14"/>
        <v>0</v>
      </c>
      <c r="J174" s="63">
        <f t="shared" si="14"/>
        <v>0</v>
      </c>
      <c r="K174" s="63">
        <f t="shared" si="14"/>
        <v>0</v>
      </c>
      <c r="L174" s="63">
        <f t="shared" si="14"/>
        <v>0</v>
      </c>
      <c r="M174" s="63">
        <f t="shared" si="14"/>
        <v>0</v>
      </c>
      <c r="N174" s="63">
        <f t="shared" si="14"/>
        <v>0</v>
      </c>
      <c r="O174" s="62">
        <f t="shared" si="13"/>
        <v>0</v>
      </c>
    </row>
    <row r="176" spans="2:15" s="2" customFormat="1" ht="14.5" customHeight="1">
      <c r="B176" s="33" t="s">
        <v>226</v>
      </c>
      <c r="C176" s="8"/>
      <c r="D176" s="8"/>
      <c r="E176" s="8"/>
      <c r="F176" s="8"/>
      <c r="G176" s="8"/>
      <c r="H176" s="8"/>
    </row>
    <row r="177" spans="2:36" ht="240.5" customHeight="1">
      <c r="B177" s="158" t="s">
        <v>89</v>
      </c>
      <c r="C177" s="63" t="s">
        <v>57</v>
      </c>
      <c r="D177" s="63" t="s">
        <v>254</v>
      </c>
      <c r="E177" s="63" t="s">
        <v>58</v>
      </c>
      <c r="F177" s="63" t="s">
        <v>59</v>
      </c>
      <c r="G177" s="63" t="s">
        <v>61</v>
      </c>
      <c r="H177" s="63" t="s">
        <v>62</v>
      </c>
      <c r="I177" s="63" t="s">
        <v>66</v>
      </c>
      <c r="J177" s="63" t="s">
        <v>67</v>
      </c>
      <c r="K177" s="63" t="s">
        <v>68</v>
      </c>
      <c r="L177" s="63" t="s">
        <v>69</v>
      </c>
      <c r="M177" s="63" t="s">
        <v>70</v>
      </c>
      <c r="N177" s="63" t="s">
        <v>71</v>
      </c>
      <c r="O177" s="63" t="s">
        <v>72</v>
      </c>
      <c r="P177" s="63" t="s">
        <v>73</v>
      </c>
      <c r="Q177" s="63" t="s">
        <v>74</v>
      </c>
      <c r="R177" s="63" t="s">
        <v>255</v>
      </c>
      <c r="S177" s="63" t="s">
        <v>256</v>
      </c>
      <c r="T177" s="63" t="s">
        <v>257</v>
      </c>
      <c r="U177" s="63" t="s">
        <v>75</v>
      </c>
      <c r="V177" s="63" t="s">
        <v>76</v>
      </c>
      <c r="W177" s="63" t="s">
        <v>77</v>
      </c>
      <c r="X177" s="63" t="s">
        <v>258</v>
      </c>
      <c r="Y177" s="63" t="s">
        <v>78</v>
      </c>
      <c r="Z177" s="63" t="s">
        <v>80</v>
      </c>
      <c r="AA177" s="63" t="s">
        <v>83</v>
      </c>
      <c r="AB177" s="63" t="s">
        <v>84</v>
      </c>
      <c r="AC177" s="63" t="s">
        <v>79</v>
      </c>
      <c r="AD177" s="63" t="s">
        <v>81</v>
      </c>
      <c r="AE177" s="63" t="s">
        <v>259</v>
      </c>
      <c r="AF177" s="63" t="s">
        <v>82</v>
      </c>
      <c r="AG177" s="63" t="s">
        <v>85</v>
      </c>
      <c r="AH177" s="63" t="s">
        <v>260</v>
      </c>
      <c r="AI177" s="63" t="s">
        <v>261</v>
      </c>
      <c r="AJ177" s="156" t="s">
        <v>167</v>
      </c>
    </row>
    <row r="178" spans="2:36" ht="16.5" customHeight="1">
      <c r="B178" s="159"/>
      <c r="C178" s="23" t="s">
        <v>262</v>
      </c>
      <c r="D178" s="23" t="s">
        <v>263</v>
      </c>
      <c r="E178" s="23" t="s">
        <v>264</v>
      </c>
      <c r="F178" s="23" t="s">
        <v>265</v>
      </c>
      <c r="G178" s="23" t="s">
        <v>266</v>
      </c>
      <c r="H178" s="23" t="s">
        <v>267</v>
      </c>
      <c r="I178" s="23" t="s">
        <v>268</v>
      </c>
      <c r="J178" s="23" t="s">
        <v>269</v>
      </c>
      <c r="K178" s="23" t="s">
        <v>270</v>
      </c>
      <c r="L178" s="23" t="s">
        <v>271</v>
      </c>
      <c r="M178" s="23" t="s">
        <v>272</v>
      </c>
      <c r="N178" s="23" t="s">
        <v>273</v>
      </c>
      <c r="O178" s="23" t="s">
        <v>274</v>
      </c>
      <c r="P178" s="23" t="s">
        <v>275</v>
      </c>
      <c r="Q178" s="23" t="s">
        <v>276</v>
      </c>
      <c r="R178" s="23" t="s">
        <v>277</v>
      </c>
      <c r="S178" s="23" t="s">
        <v>278</v>
      </c>
      <c r="T178" s="23" t="s">
        <v>279</v>
      </c>
      <c r="U178" s="23" t="s">
        <v>280</v>
      </c>
      <c r="V178" s="23" t="s">
        <v>281</v>
      </c>
      <c r="W178" s="23" t="s">
        <v>282</v>
      </c>
      <c r="X178" s="23" t="s">
        <v>283</v>
      </c>
      <c r="Y178" s="23" t="s">
        <v>284</v>
      </c>
      <c r="Z178" s="23" t="s">
        <v>285</v>
      </c>
      <c r="AA178" s="23" t="s">
        <v>286</v>
      </c>
      <c r="AB178" s="23" t="s">
        <v>287</v>
      </c>
      <c r="AC178" s="23" t="s">
        <v>288</v>
      </c>
      <c r="AD178" s="23" t="s">
        <v>289</v>
      </c>
      <c r="AE178" s="23" t="s">
        <v>290</v>
      </c>
      <c r="AF178" s="23" t="s">
        <v>291</v>
      </c>
      <c r="AG178" s="23" t="s">
        <v>292</v>
      </c>
      <c r="AH178" s="23" t="s">
        <v>293</v>
      </c>
      <c r="AI178" s="23" t="s">
        <v>294</v>
      </c>
      <c r="AJ178" s="157"/>
    </row>
    <row r="179" spans="2:36" hidden="1">
      <c r="B179" s="62" t="s">
        <v>88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idden="1">
      <c r="B180" s="62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idden="1">
      <c r="B181" s="62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62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62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62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62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>
      <c r="B186" s="62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62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idden="1">
      <c r="B188" s="62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idden="1">
      <c r="B189" s="62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62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62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62" t="s">
        <v>94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62" t="s">
        <v>7</v>
      </c>
      <c r="C193" s="63">
        <f>C192+C191+C190+C189+C188+C187+C186+C185+C184+C183+C182+C181+C180+C179</f>
        <v>0</v>
      </c>
      <c r="D193" s="63">
        <f t="shared" ref="D193:AI193" si="16">D192+D191+D190+D189+D188+D187+D186+D185+D184+D183+D182+D181+D180+D179</f>
        <v>0</v>
      </c>
      <c r="E193" s="63">
        <f t="shared" si="16"/>
        <v>0</v>
      </c>
      <c r="F193" s="63">
        <f t="shared" si="16"/>
        <v>0</v>
      </c>
      <c r="G193" s="63">
        <f t="shared" si="16"/>
        <v>0</v>
      </c>
      <c r="H193" s="63">
        <f t="shared" si="16"/>
        <v>0</v>
      </c>
      <c r="I193" s="63">
        <f t="shared" si="16"/>
        <v>0</v>
      </c>
      <c r="J193" s="63">
        <f t="shared" si="16"/>
        <v>0</v>
      </c>
      <c r="K193" s="63">
        <f t="shared" si="16"/>
        <v>0</v>
      </c>
      <c r="L193" s="63">
        <f t="shared" si="16"/>
        <v>0</v>
      </c>
      <c r="M193" s="63">
        <f t="shared" si="16"/>
        <v>0</v>
      </c>
      <c r="N193" s="63">
        <f t="shared" si="16"/>
        <v>0</v>
      </c>
      <c r="O193" s="63">
        <f t="shared" si="16"/>
        <v>0</v>
      </c>
      <c r="P193" s="63">
        <f t="shared" si="16"/>
        <v>0</v>
      </c>
      <c r="Q193" s="63">
        <f t="shared" si="16"/>
        <v>0</v>
      </c>
      <c r="R193" s="63">
        <f t="shared" si="16"/>
        <v>0</v>
      </c>
      <c r="S193" s="63">
        <f t="shared" si="16"/>
        <v>0</v>
      </c>
      <c r="T193" s="63">
        <f t="shared" si="16"/>
        <v>0</v>
      </c>
      <c r="U193" s="63">
        <f t="shared" si="16"/>
        <v>0</v>
      </c>
      <c r="V193" s="63">
        <f t="shared" si="16"/>
        <v>0</v>
      </c>
      <c r="W193" s="63">
        <f t="shared" si="16"/>
        <v>0</v>
      </c>
      <c r="X193" s="63">
        <f t="shared" si="16"/>
        <v>0</v>
      </c>
      <c r="Y193" s="63">
        <f t="shared" si="16"/>
        <v>0</v>
      </c>
      <c r="Z193" s="63">
        <f t="shared" si="16"/>
        <v>0</v>
      </c>
      <c r="AA193" s="63">
        <f t="shared" si="16"/>
        <v>0</v>
      </c>
      <c r="AB193" s="63">
        <f t="shared" si="16"/>
        <v>0</v>
      </c>
      <c r="AC193" s="63">
        <f t="shared" si="16"/>
        <v>0</v>
      </c>
      <c r="AD193" s="63">
        <f t="shared" si="16"/>
        <v>0</v>
      </c>
      <c r="AE193" s="63">
        <f t="shared" si="16"/>
        <v>0</v>
      </c>
      <c r="AF193" s="63">
        <f t="shared" si="16"/>
        <v>0</v>
      </c>
      <c r="AG193" s="63">
        <f t="shared" si="16"/>
        <v>0</v>
      </c>
      <c r="AH193" s="63">
        <f t="shared" si="16"/>
        <v>0</v>
      </c>
      <c r="AI193" s="63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64" t="s">
        <v>89</v>
      </c>
      <c r="C197" s="64" t="s">
        <v>8</v>
      </c>
      <c r="D197" s="64" t="s">
        <v>9</v>
      </c>
      <c r="E197" s="63" t="s">
        <v>167</v>
      </c>
    </row>
    <row r="198" spans="2:36" hidden="1">
      <c r="B198" s="62" t="s">
        <v>88</v>
      </c>
      <c r="C198" s="14"/>
      <c r="D198" s="14"/>
      <c r="E198" s="18">
        <f>SUM(C198:D198)</f>
        <v>0</v>
      </c>
    </row>
    <row r="199" spans="2:36" hidden="1">
      <c r="B199" s="62">
        <v>1</v>
      </c>
      <c r="C199" s="14"/>
      <c r="D199" s="14"/>
      <c r="E199" s="18">
        <f t="shared" ref="E199:E212" si="17">SUM(C199:D199)</f>
        <v>0</v>
      </c>
    </row>
    <row r="200" spans="2:36" hidden="1">
      <c r="B200" s="62">
        <v>2</v>
      </c>
      <c r="C200" s="14"/>
      <c r="D200" s="14"/>
      <c r="E200" s="18">
        <f t="shared" si="17"/>
        <v>0</v>
      </c>
    </row>
    <row r="201" spans="2:36" hidden="1">
      <c r="B201" s="62">
        <v>3</v>
      </c>
      <c r="C201" s="14"/>
      <c r="D201" s="14"/>
      <c r="E201" s="18">
        <f t="shared" si="17"/>
        <v>0</v>
      </c>
    </row>
    <row r="202" spans="2:36" hidden="1">
      <c r="B202" s="62">
        <v>4</v>
      </c>
      <c r="C202" s="14"/>
      <c r="D202" s="14"/>
      <c r="E202" s="18">
        <f t="shared" si="17"/>
        <v>0</v>
      </c>
    </row>
    <row r="203" spans="2:36" hidden="1">
      <c r="B203" s="62">
        <v>5</v>
      </c>
      <c r="C203" s="14"/>
      <c r="D203" s="14"/>
      <c r="E203" s="18">
        <f t="shared" si="17"/>
        <v>0</v>
      </c>
    </row>
    <row r="204" spans="2:36" hidden="1">
      <c r="B204" s="62">
        <v>6</v>
      </c>
      <c r="C204" s="14"/>
      <c r="D204" s="14"/>
      <c r="E204" s="18">
        <f t="shared" si="17"/>
        <v>0</v>
      </c>
    </row>
    <row r="205" spans="2:36">
      <c r="B205" s="62">
        <v>7</v>
      </c>
      <c r="C205" s="14"/>
      <c r="D205" s="14"/>
      <c r="E205" s="18">
        <f t="shared" si="17"/>
        <v>0</v>
      </c>
    </row>
    <row r="206" spans="2:36" hidden="1">
      <c r="B206" s="62">
        <v>8</v>
      </c>
      <c r="C206" s="14"/>
      <c r="D206" s="14"/>
      <c r="E206" s="18">
        <f t="shared" si="17"/>
        <v>0</v>
      </c>
    </row>
    <row r="207" spans="2:36" hidden="1">
      <c r="B207" s="62">
        <v>9</v>
      </c>
      <c r="C207" s="14"/>
      <c r="D207" s="14"/>
      <c r="E207" s="18">
        <f t="shared" si="17"/>
        <v>0</v>
      </c>
    </row>
    <row r="208" spans="2:36" hidden="1">
      <c r="B208" s="62">
        <v>10</v>
      </c>
      <c r="C208" s="14"/>
      <c r="D208" s="14"/>
      <c r="E208" s="18">
        <f t="shared" si="17"/>
        <v>0</v>
      </c>
    </row>
    <row r="209" spans="2:10" hidden="1">
      <c r="B209" s="62">
        <v>11</v>
      </c>
      <c r="C209" s="14"/>
      <c r="D209" s="14"/>
      <c r="E209" s="18">
        <f t="shared" si="17"/>
        <v>0</v>
      </c>
    </row>
    <row r="210" spans="2:10" hidden="1">
      <c r="B210" s="62">
        <v>12</v>
      </c>
      <c r="C210" s="14"/>
      <c r="D210" s="14"/>
      <c r="E210" s="18">
        <f t="shared" si="17"/>
        <v>0</v>
      </c>
    </row>
    <row r="211" spans="2:10" hidden="1">
      <c r="B211" s="62" t="s">
        <v>94</v>
      </c>
      <c r="C211" s="14"/>
      <c r="D211" s="14"/>
      <c r="E211" s="18">
        <f t="shared" si="17"/>
        <v>0</v>
      </c>
    </row>
    <row r="212" spans="2:10" hidden="1">
      <c r="B212" s="62" t="s">
        <v>7</v>
      </c>
      <c r="C212" s="63">
        <f>C211+C210+C209+C208+C207+C206+C205+C204+C203+C202+C201+C200+C199+C198</f>
        <v>0</v>
      </c>
      <c r="D212" s="63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228</v>
      </c>
    </row>
    <row r="215" spans="2:10" ht="85">
      <c r="B215" s="158" t="s">
        <v>89</v>
      </c>
      <c r="C215" s="17" t="s">
        <v>55</v>
      </c>
      <c r="D215" s="17" t="s">
        <v>56</v>
      </c>
      <c r="E215" s="63" t="s">
        <v>60</v>
      </c>
      <c r="F215" s="63" t="s">
        <v>64</v>
      </c>
      <c r="G215" s="63" t="s">
        <v>63</v>
      </c>
      <c r="H215" s="63" t="s">
        <v>65</v>
      </c>
      <c r="I215" s="63" t="s">
        <v>87</v>
      </c>
      <c r="J215" s="156" t="s">
        <v>344</v>
      </c>
    </row>
    <row r="216" spans="2:10" ht="19">
      <c r="B216" s="159"/>
      <c r="C216" s="23" t="s">
        <v>140</v>
      </c>
      <c r="D216" s="23" t="s">
        <v>141</v>
      </c>
      <c r="E216" s="23" t="s">
        <v>142</v>
      </c>
      <c r="F216" s="23" t="s">
        <v>143</v>
      </c>
      <c r="G216" s="23" t="s">
        <v>144</v>
      </c>
      <c r="H216" s="23" t="s">
        <v>145</v>
      </c>
      <c r="I216" s="23" t="s">
        <v>146</v>
      </c>
      <c r="J216" s="157"/>
    </row>
    <row r="217" spans="2:10" hidden="1">
      <c r="B217" s="62" t="s">
        <v>88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idden="1">
      <c r="B218" s="62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idden="1">
      <c r="B219" s="62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62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62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62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62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>
      <c r="B224" s="62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62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idden="1">
      <c r="B226" s="62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idden="1">
      <c r="B227" s="62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62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62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62" t="s">
        <v>94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62" t="s">
        <v>7</v>
      </c>
      <c r="C231" s="63">
        <f>C230+C229+C228+C227+C226+C225+C224+C223+C222+C221+C220+C219+C218+C217</f>
        <v>0</v>
      </c>
      <c r="D231" s="63">
        <f t="shared" ref="D231:I231" si="19">D230+D229+D228+D227+D226+D225+D224+D223+D222+D221+D220+D219+D218+D217</f>
        <v>0</v>
      </c>
      <c r="E231" s="63">
        <f t="shared" si="19"/>
        <v>0</v>
      </c>
      <c r="F231" s="63">
        <f t="shared" si="19"/>
        <v>0</v>
      </c>
      <c r="G231" s="63">
        <f t="shared" si="19"/>
        <v>0</v>
      </c>
      <c r="H231" s="63">
        <f t="shared" si="19"/>
        <v>0</v>
      </c>
      <c r="I231" s="63">
        <f t="shared" si="19"/>
        <v>0</v>
      </c>
      <c r="J231" s="18">
        <f t="shared" si="18"/>
        <v>0</v>
      </c>
    </row>
    <row r="233" spans="2:10">
      <c r="B233" s="140" t="s">
        <v>175</v>
      </c>
      <c r="C233" s="140"/>
      <c r="D233" s="32" t="s">
        <v>176</v>
      </c>
    </row>
    <row r="234" spans="2:10">
      <c r="B234" s="21" t="str">
        <f>IF(D233="","",IF(D233="English",'File Directory'!B53,IF(D233="Filipino",'File Directory'!B78,'File Directory'!B103)))</f>
        <v xml:space="preserve">Instruction: </v>
      </c>
      <c r="D234" s="13"/>
    </row>
    <row r="235" spans="2:10">
      <c r="B235" s="13"/>
      <c r="C235" s="22" t="str">
        <f>IF($D$233="","",IF($D$233="English",'File Directory'!C54,IF($D$233="Filipino",'File Directory'!C79,'File Directory'!C104)))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Directory'!C55,IF($D$233="Filipino",'File Directory'!C80,'File Directory'!C105)))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Directory'!C56,IF($D$233="Filipino",'File Directory'!C81,'File Directory'!C106)))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Directory'!C58,IF($D$233="Filipino",'File Directory'!C83,'File Directory'!C108)))</f>
        <v>*For Prospective Adviser</v>
      </c>
    </row>
    <row r="240" spans="2:10">
      <c r="C240" s="22" t="str">
        <f>IF($D$233="","",IF($D$233="English",'File Directory'!C59,IF($D$233="Filipino",'File Directory'!C84,'File Directory'!C109)))</f>
        <v>1. Review all MLESF for Accuracy/completeness</v>
      </c>
    </row>
    <row r="241" spans="3:3">
      <c r="C241" s="22" t="str">
        <f>IF($D$233="","",IF($D$233="English",'File Directory'!C60,IF($D$233="Filipino",'File Directory'!C85,'File Directory'!C110)))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Directory'!C61,IF($D$233="Filipino",'File Directory'!C86,'File Directory'!C111)))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Directory'!C63,IF($D$233="Filipino",'File Directory'!C88,'File Directory'!C113)))</f>
        <v>For Grade Level Enrollment Chair (if any)</v>
      </c>
    </row>
    <row r="245" spans="3:3">
      <c r="C245" s="22" t="str">
        <f>IF($D$233="","",IF($D$233="English",'File Directory'!C64,IF($D$233="Filipino",'File Directory'!C89,'File Directory'!C114)))</f>
        <v>1. Review all Summary Matrix submitted by advisers, check for accuracy/completeness</v>
      </c>
    </row>
    <row r="246" spans="3:3">
      <c r="C246" s="22" t="str">
        <f>IF($D$233="","",IF($D$233="English",'File Directory'!C65,IF($D$233="Filipino",'File Directory'!C90,'File Directory'!C115)))</f>
        <v xml:space="preserve">2. Prepare a Summary Matrix with totality for all items/questions of all sections </v>
      </c>
    </row>
    <row r="247" spans="3:3">
      <c r="C247" s="22" t="str">
        <f>IF($D$233="","",IF($D$233="English",'File Directory'!C66,IF($D$233="Filipino",'File Directory'!C91,'File Directory'!C116)))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Directory'!C68,IF($D$233="Filipino",'File Directory'!C93,'File Directory'!C118)))</f>
        <v>For School Enrollment Focal Person (SEFP)</v>
      </c>
    </row>
    <row r="250" spans="3:3">
      <c r="C250" s="22" t="str">
        <f>IF($D$233="","",IF($D$233="English",'File Directory'!C69,IF($D$233="Filipino",'File Directory'!C94,'File Directory'!C119)))</f>
        <v>1. Review all Grade Level Summary Matrix submitted by GLEC, check for accuracy/completeness</v>
      </c>
    </row>
    <row r="251" spans="3:3">
      <c r="C251" s="22" t="str">
        <f>IF($D$233="","",IF($D$233="English",'File Directory'!C70,IF($D$233="Filipino",'File Directory'!C95,'File Directory'!C120)))</f>
        <v>2. Prepare a Summary Matrix with totality for all items/questions of all Grade Levels</v>
      </c>
    </row>
    <row r="252" spans="3:3">
      <c r="C252" s="22" t="str">
        <f>IF($D$233="","",IF($D$233="English",'File Directory'!C71,IF($D$233="Filipino",'File Directory'!C96,'File Directory'!C121)))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Directory'!C73,IF($D$233="Filipino",'File Directory'!C98,'File Directory'!C123)))</f>
        <v>For LIS System Administrator</v>
      </c>
    </row>
    <row r="255" spans="3:3">
      <c r="C255" s="22" t="str">
        <f>IF($D$233="","",IF($D$233="English",'File Directory'!C74,IF($D$233="Filipino",'File Directory'!C99,'File Directory'!C124)))</f>
        <v>1. Review the School Level Summary Matrix  validate the correctness of enrollment count vis-a-vis the number of respondents</v>
      </c>
    </row>
    <row r="256" spans="3:3">
      <c r="C256" s="22" t="str">
        <f>IF($D$233="","",IF($D$233="English",'File Directory'!C75,IF($D$233="Filipino",'File Directory'!C100,'File Directory'!C125)))</f>
        <v>2. Login to LIS and click the QC Folder available in the Dashboard</v>
      </c>
    </row>
    <row r="257" spans="3:3">
      <c r="C257" s="22" t="str">
        <f>IF($D$233="","",IF($D$233="English",'File Directory'!C76,IF($D$233="Filipino",'File Directory'!C101,'File Directory'!C126)))</f>
        <v>3. Input total count for each table as appeared in the Summary Matrix.  May use the assigned code as appopriate for easy reference.</v>
      </c>
    </row>
  </sheetData>
  <mergeCells count="20">
    <mergeCell ref="S82:S83"/>
    <mergeCell ref="B101:B102"/>
    <mergeCell ref="D3:F3"/>
    <mergeCell ref="B4:C4"/>
    <mergeCell ref="G4:H4"/>
    <mergeCell ref="B5:C5"/>
    <mergeCell ref="E5:I5"/>
    <mergeCell ref="P101:P102"/>
    <mergeCell ref="M139:M140"/>
    <mergeCell ref="B158:B159"/>
    <mergeCell ref="B177:B178"/>
    <mergeCell ref="AJ177:AJ178"/>
    <mergeCell ref="O158:O159"/>
    <mergeCell ref="B233:C233"/>
    <mergeCell ref="B215:B216"/>
    <mergeCell ref="J215:J216"/>
    <mergeCell ref="B139:B140"/>
    <mergeCell ref="B27:B28"/>
    <mergeCell ref="J27:J28"/>
    <mergeCell ref="B82:B83"/>
  </mergeCells>
  <dataValidations count="1">
    <dataValidation type="list" allowBlank="1" showInputMessage="1" showErrorMessage="1" sqref="D233" xr:uid="{90196592-4906-2645-80EA-46DB0238B13F}">
      <formula1>"English,Filipino,Cebuano"</formula1>
    </dataValidation>
  </dataValidations>
  <hyperlinks>
    <hyperlink ref="K1" location="'File Directory'!A1" tooltip="Go Back to File Directory" display="Return to File Directory" xr:uid="{D4799DFF-EDF2-F041-91F8-B2ECAA1C7C03}"/>
    <hyperlink ref="J1" location="'Summary Matrix MLESF (SEFP)'!A1" tooltip="View Summary Matrix MLESF (SEFP)" display="Return to Summary Matrix MLESF (SEFP)" xr:uid="{93C612F7-C2A9-C541-9F68-381C7DF27C29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1384C-11D0-3E43-9F65-5751136E8B9E}">
  <sheetPr>
    <tabColor rgb="FFFFC000"/>
  </sheetPr>
  <dimension ref="B1:AJ257"/>
  <sheetViews>
    <sheetView topLeftCell="A3" zoomScaleNormal="100" workbookViewId="0">
      <selection activeCell="C54" sqref="C54:D54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8.8320312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1.5" style="3" customWidth="1"/>
    <col min="15" max="15" width="21.83203125" style="3" customWidth="1"/>
    <col min="16" max="16" width="24.5" style="3" customWidth="1"/>
    <col min="17" max="17" width="20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8.6640625" style="3"/>
    <col min="34" max="34" width="15.83203125" style="3" customWidth="1"/>
    <col min="35" max="35" width="16.5" style="3" customWidth="1"/>
    <col min="36" max="36" width="16.33203125" style="3" customWidth="1"/>
    <col min="37" max="16384" width="8.6640625" style="3"/>
  </cols>
  <sheetData>
    <row r="1" spans="2:14" ht="37" thickBot="1">
      <c r="B1" s="15" t="s">
        <v>180</v>
      </c>
      <c r="J1" s="66" t="s">
        <v>232</v>
      </c>
      <c r="K1" s="67" t="s">
        <v>233</v>
      </c>
    </row>
    <row r="2" spans="2:14" ht="18">
      <c r="B2" s="24" t="s">
        <v>168</v>
      </c>
    </row>
    <row r="3" spans="2:14">
      <c r="B3" s="14" t="s">
        <v>90</v>
      </c>
      <c r="C3" s="16"/>
      <c r="D3" s="164"/>
      <c r="E3" s="165"/>
      <c r="F3" s="166"/>
      <c r="G3" s="14" t="s">
        <v>91</v>
      </c>
      <c r="H3" s="14"/>
      <c r="I3" s="14" t="s">
        <v>177</v>
      </c>
      <c r="J3" s="14"/>
      <c r="K3" s="14" t="s">
        <v>92</v>
      </c>
      <c r="L3" s="14"/>
      <c r="M3" s="14" t="s">
        <v>93</v>
      </c>
      <c r="N3" s="14"/>
    </row>
    <row r="4" spans="2:14" ht="17" thickBot="1">
      <c r="B4" s="167" t="s">
        <v>166</v>
      </c>
      <c r="C4" s="168"/>
      <c r="D4" s="70"/>
      <c r="E4" s="26" t="s">
        <v>148</v>
      </c>
      <c r="F4" s="27"/>
      <c r="G4" s="169" t="s">
        <v>165</v>
      </c>
      <c r="H4" s="170"/>
      <c r="I4" s="68"/>
    </row>
    <row r="5" spans="2:14" ht="16" customHeight="1">
      <c r="B5" s="167" t="s">
        <v>151</v>
      </c>
      <c r="C5" s="168"/>
      <c r="D5" s="25"/>
      <c r="E5" s="171" t="s">
        <v>169</v>
      </c>
      <c r="F5" s="172"/>
      <c r="G5" s="172"/>
      <c r="H5" s="172"/>
      <c r="I5" s="173"/>
    </row>
    <row r="6" spans="2:14" ht="17" customHeight="1" thickBot="1">
      <c r="B6" s="13"/>
      <c r="C6" s="13"/>
      <c r="D6" s="12"/>
      <c r="E6" s="29" t="s">
        <v>170</v>
      </c>
      <c r="F6" s="30"/>
      <c r="G6" s="28" t="s">
        <v>150</v>
      </c>
      <c r="H6" s="28"/>
      <c r="I6" s="31"/>
    </row>
    <row r="7" spans="2:14">
      <c r="B7" s="13"/>
      <c r="C7" s="13"/>
      <c r="D7" s="12"/>
      <c r="E7" s="5"/>
      <c r="F7" s="69"/>
    </row>
    <row r="8" spans="2:14">
      <c r="B8" s="2" t="s">
        <v>295</v>
      </c>
    </row>
    <row r="9" spans="2:14" ht="57" customHeight="1">
      <c r="B9" s="131" t="s">
        <v>89</v>
      </c>
      <c r="C9" s="64" t="s">
        <v>296</v>
      </c>
      <c r="D9" s="64" t="s">
        <v>297</v>
      </c>
      <c r="E9" s="63" t="s">
        <v>167</v>
      </c>
    </row>
    <row r="10" spans="2:14" hidden="1">
      <c r="B10" s="71" t="s">
        <v>88</v>
      </c>
      <c r="C10" s="71"/>
      <c r="D10" s="71"/>
      <c r="E10" s="71">
        <f>SUM(C10:D10)</f>
        <v>0</v>
      </c>
    </row>
    <row r="11" spans="2:14" hidden="1">
      <c r="B11" s="71">
        <v>1</v>
      </c>
      <c r="C11" s="71"/>
      <c r="D11" s="71"/>
      <c r="E11" s="71">
        <f t="shared" ref="E11:E24" si="0">SUM(C11:D11)</f>
        <v>0</v>
      </c>
    </row>
    <row r="12" spans="2:14" hidden="1">
      <c r="B12" s="71">
        <v>2</v>
      </c>
      <c r="C12" s="71"/>
      <c r="D12" s="71"/>
      <c r="E12" s="71">
        <f t="shared" si="0"/>
        <v>0</v>
      </c>
    </row>
    <row r="13" spans="2:14" hidden="1">
      <c r="B13" s="71">
        <v>3</v>
      </c>
      <c r="C13" s="71"/>
      <c r="D13" s="71"/>
      <c r="E13" s="71">
        <f t="shared" si="0"/>
        <v>0</v>
      </c>
    </row>
    <row r="14" spans="2:14" hidden="1">
      <c r="B14" s="71">
        <v>4</v>
      </c>
      <c r="C14" s="71"/>
      <c r="D14" s="71"/>
      <c r="E14" s="71">
        <f t="shared" si="0"/>
        <v>0</v>
      </c>
    </row>
    <row r="15" spans="2:14" hidden="1">
      <c r="B15" s="71">
        <v>5</v>
      </c>
      <c r="C15" s="71"/>
      <c r="D15" s="71"/>
      <c r="E15" s="71">
        <f t="shared" si="0"/>
        <v>0</v>
      </c>
    </row>
    <row r="16" spans="2:14" hidden="1">
      <c r="B16" s="71">
        <v>6</v>
      </c>
      <c r="C16" s="71"/>
      <c r="D16" s="71"/>
      <c r="E16" s="71">
        <f t="shared" si="0"/>
        <v>0</v>
      </c>
    </row>
    <row r="17" spans="2:10">
      <c r="B17" s="71">
        <v>7</v>
      </c>
      <c r="C17" s="71"/>
      <c r="D17" s="71"/>
      <c r="E17" s="71">
        <f t="shared" si="0"/>
        <v>0</v>
      </c>
    </row>
    <row r="18" spans="2:10" hidden="1">
      <c r="B18" s="71">
        <v>8</v>
      </c>
      <c r="C18" s="71"/>
      <c r="D18" s="71"/>
      <c r="E18" s="71">
        <f t="shared" si="0"/>
        <v>0</v>
      </c>
    </row>
    <row r="19" spans="2:10" hidden="1">
      <c r="B19" s="71">
        <v>9</v>
      </c>
      <c r="C19" s="71"/>
      <c r="D19" s="71"/>
      <c r="E19" s="71">
        <f t="shared" si="0"/>
        <v>0</v>
      </c>
    </row>
    <row r="20" spans="2:10" hidden="1">
      <c r="B20" s="71">
        <v>10</v>
      </c>
      <c r="C20" s="71"/>
      <c r="D20" s="71"/>
      <c r="E20" s="71">
        <f t="shared" si="0"/>
        <v>0</v>
      </c>
    </row>
    <row r="21" spans="2:10" hidden="1">
      <c r="B21" s="71">
        <v>11</v>
      </c>
      <c r="C21" s="71"/>
      <c r="D21" s="71"/>
      <c r="E21" s="71">
        <f t="shared" si="0"/>
        <v>0</v>
      </c>
    </row>
    <row r="22" spans="2:10" hidden="1">
      <c r="B22" s="71">
        <v>12</v>
      </c>
      <c r="C22" s="71"/>
      <c r="D22" s="71"/>
      <c r="E22" s="71">
        <f t="shared" si="0"/>
        <v>0</v>
      </c>
    </row>
    <row r="23" spans="2:10" hidden="1">
      <c r="B23" s="71" t="s">
        <v>94</v>
      </c>
      <c r="C23" s="71"/>
      <c r="D23" s="71"/>
      <c r="E23" s="71">
        <f t="shared" si="0"/>
        <v>0</v>
      </c>
    </row>
    <row r="24" spans="2:10" hidden="1">
      <c r="B24" s="71" t="s">
        <v>7</v>
      </c>
      <c r="C24" s="63">
        <f>C23+C22+C21+C20+C19+C18+C17+C16+C15+C14+C13+C12+C11+C10</f>
        <v>0</v>
      </c>
      <c r="D24" s="63">
        <f>D23+D22+D21+D20+D19+D18+D17+D16+D15+D14+D13+D12+D11+D10</f>
        <v>0</v>
      </c>
      <c r="E24" s="71">
        <f t="shared" si="0"/>
        <v>0</v>
      </c>
    </row>
    <row r="25" spans="2:10">
      <c r="B25" s="5"/>
    </row>
    <row r="26" spans="2:10" s="53" customFormat="1">
      <c r="B26" s="56" t="s">
        <v>323</v>
      </c>
    </row>
    <row r="27" spans="2:10" ht="77" customHeight="1">
      <c r="B27" s="162" t="s">
        <v>89</v>
      </c>
      <c r="C27" s="63" t="s">
        <v>0</v>
      </c>
      <c r="D27" s="63" t="s">
        <v>1</v>
      </c>
      <c r="E27" s="63" t="s">
        <v>2</v>
      </c>
      <c r="F27" s="63" t="s">
        <v>3</v>
      </c>
      <c r="G27" s="63" t="s">
        <v>4</v>
      </c>
      <c r="H27" s="63" t="s">
        <v>5</v>
      </c>
      <c r="I27" s="63" t="s">
        <v>6</v>
      </c>
      <c r="J27" s="156" t="s">
        <v>167</v>
      </c>
    </row>
    <row r="28" spans="2:10" ht="17.5" customHeight="1">
      <c r="B28" s="163"/>
      <c r="C28" s="23" t="s">
        <v>113</v>
      </c>
      <c r="D28" s="23" t="s">
        <v>114</v>
      </c>
      <c r="E28" s="23" t="s">
        <v>115</v>
      </c>
      <c r="F28" s="23" t="s">
        <v>116</v>
      </c>
      <c r="G28" s="23" t="s">
        <v>117</v>
      </c>
      <c r="H28" s="23" t="s">
        <v>118</v>
      </c>
      <c r="I28" s="23" t="s">
        <v>119</v>
      </c>
      <c r="J28" s="157"/>
    </row>
    <row r="29" spans="2:10" ht="18" hidden="1" customHeight="1">
      <c r="B29" s="71" t="s">
        <v>88</v>
      </c>
      <c r="C29" s="63"/>
      <c r="D29" s="63"/>
      <c r="E29" s="63"/>
      <c r="F29" s="63"/>
      <c r="G29" s="63"/>
      <c r="H29" s="63"/>
      <c r="I29" s="63"/>
      <c r="J29" s="71">
        <f>SUM(C29:I29)</f>
        <v>0</v>
      </c>
    </row>
    <row r="30" spans="2:10" ht="18" hidden="1" customHeight="1">
      <c r="B30" s="71">
        <v>1</v>
      </c>
      <c r="C30" s="63"/>
      <c r="D30" s="63"/>
      <c r="E30" s="63"/>
      <c r="F30" s="63"/>
      <c r="G30" s="63"/>
      <c r="H30" s="63"/>
      <c r="I30" s="63"/>
      <c r="J30" s="71">
        <f t="shared" ref="J30:J43" si="1">SUM(C30:I30)</f>
        <v>0</v>
      </c>
    </row>
    <row r="31" spans="2:10" ht="18" hidden="1" customHeight="1">
      <c r="B31" s="71">
        <v>2</v>
      </c>
      <c r="C31" s="63"/>
      <c r="D31" s="63"/>
      <c r="E31" s="63"/>
      <c r="F31" s="63"/>
      <c r="G31" s="63"/>
      <c r="H31" s="63"/>
      <c r="I31" s="63"/>
      <c r="J31" s="71">
        <f t="shared" si="1"/>
        <v>0</v>
      </c>
    </row>
    <row r="32" spans="2:10" ht="18" hidden="1" customHeight="1">
      <c r="B32" s="71">
        <v>3</v>
      </c>
      <c r="C32" s="63"/>
      <c r="D32" s="63"/>
      <c r="E32" s="63"/>
      <c r="F32" s="63"/>
      <c r="G32" s="63"/>
      <c r="H32" s="63"/>
      <c r="I32" s="63"/>
      <c r="J32" s="71">
        <f t="shared" si="1"/>
        <v>0</v>
      </c>
    </row>
    <row r="33" spans="2:10" ht="18" hidden="1" customHeight="1">
      <c r="B33" s="71">
        <v>4</v>
      </c>
      <c r="C33" s="63"/>
      <c r="D33" s="63"/>
      <c r="E33" s="63"/>
      <c r="F33" s="63"/>
      <c r="G33" s="63"/>
      <c r="H33" s="63"/>
      <c r="I33" s="63"/>
      <c r="J33" s="71">
        <f t="shared" si="1"/>
        <v>0</v>
      </c>
    </row>
    <row r="34" spans="2:10" ht="18" hidden="1" customHeight="1">
      <c r="B34" s="71">
        <v>5</v>
      </c>
      <c r="C34" s="63"/>
      <c r="D34" s="63"/>
      <c r="E34" s="63"/>
      <c r="F34" s="63"/>
      <c r="G34" s="63"/>
      <c r="H34" s="63"/>
      <c r="I34" s="63"/>
      <c r="J34" s="71">
        <f t="shared" si="1"/>
        <v>0</v>
      </c>
    </row>
    <row r="35" spans="2:10" ht="18" hidden="1" customHeight="1">
      <c r="B35" s="71">
        <v>6</v>
      </c>
      <c r="C35" s="63"/>
      <c r="D35" s="63"/>
      <c r="E35" s="63"/>
      <c r="F35" s="63"/>
      <c r="G35" s="63"/>
      <c r="H35" s="63"/>
      <c r="I35" s="63"/>
      <c r="J35" s="71">
        <f t="shared" si="1"/>
        <v>0</v>
      </c>
    </row>
    <row r="36" spans="2:10" ht="18" customHeight="1">
      <c r="B36" s="71">
        <v>7</v>
      </c>
      <c r="C36" s="63"/>
      <c r="D36" s="63"/>
      <c r="E36" s="63"/>
      <c r="F36" s="63"/>
      <c r="G36" s="63"/>
      <c r="H36" s="63"/>
      <c r="I36" s="63"/>
      <c r="J36" s="71">
        <f t="shared" si="1"/>
        <v>0</v>
      </c>
    </row>
    <row r="37" spans="2:10" ht="18" hidden="1" customHeight="1">
      <c r="B37" s="71">
        <v>8</v>
      </c>
      <c r="C37" s="63"/>
      <c r="D37" s="63"/>
      <c r="E37" s="63"/>
      <c r="F37" s="63"/>
      <c r="G37" s="63"/>
      <c r="H37" s="63"/>
      <c r="I37" s="63"/>
      <c r="J37" s="71">
        <f t="shared" si="1"/>
        <v>0</v>
      </c>
    </row>
    <row r="38" spans="2:10" ht="18" hidden="1" customHeight="1">
      <c r="B38" s="71">
        <v>9</v>
      </c>
      <c r="C38" s="63"/>
      <c r="D38" s="63"/>
      <c r="E38" s="63"/>
      <c r="F38" s="63"/>
      <c r="G38" s="63"/>
      <c r="H38" s="63"/>
      <c r="I38" s="63"/>
      <c r="J38" s="71">
        <f t="shared" si="1"/>
        <v>0</v>
      </c>
    </row>
    <row r="39" spans="2:10" ht="18" hidden="1" customHeight="1">
      <c r="B39" s="71">
        <v>10</v>
      </c>
      <c r="C39" s="63"/>
      <c r="D39" s="63"/>
      <c r="E39" s="63"/>
      <c r="F39" s="63"/>
      <c r="G39" s="63"/>
      <c r="H39" s="63"/>
      <c r="I39" s="63"/>
      <c r="J39" s="71">
        <f t="shared" si="1"/>
        <v>0</v>
      </c>
    </row>
    <row r="40" spans="2:10" ht="18" hidden="1" customHeight="1">
      <c r="B40" s="71">
        <v>11</v>
      </c>
      <c r="C40" s="63"/>
      <c r="D40" s="63"/>
      <c r="E40" s="63"/>
      <c r="F40" s="63"/>
      <c r="G40" s="63"/>
      <c r="H40" s="63"/>
      <c r="I40" s="63"/>
      <c r="J40" s="71">
        <f t="shared" si="1"/>
        <v>0</v>
      </c>
    </row>
    <row r="41" spans="2:10" ht="18" hidden="1" customHeight="1">
      <c r="B41" s="71">
        <v>12</v>
      </c>
      <c r="C41" s="63"/>
      <c r="D41" s="63"/>
      <c r="E41" s="63"/>
      <c r="F41" s="63"/>
      <c r="G41" s="63"/>
      <c r="H41" s="63"/>
      <c r="I41" s="63"/>
      <c r="J41" s="71">
        <f t="shared" si="1"/>
        <v>0</v>
      </c>
    </row>
    <row r="42" spans="2:10" ht="18" hidden="1" customHeight="1">
      <c r="B42" s="71" t="s">
        <v>94</v>
      </c>
      <c r="C42" s="63"/>
      <c r="D42" s="63"/>
      <c r="E42" s="63"/>
      <c r="F42" s="63"/>
      <c r="G42" s="63"/>
      <c r="H42" s="63"/>
      <c r="I42" s="63"/>
      <c r="J42" s="71">
        <f t="shared" si="1"/>
        <v>0</v>
      </c>
    </row>
    <row r="43" spans="2:10" ht="18" hidden="1" customHeight="1">
      <c r="B43" s="71" t="s">
        <v>7</v>
      </c>
      <c r="C43" s="63">
        <f>C42+C41+C40+C39+C38+C37+C36+C35+C34+C33+C32+C31+C30+C29</f>
        <v>0</v>
      </c>
      <c r="D43" s="63">
        <f t="shared" ref="D43:I43" si="2">D42+D41+D40+D39+D38+D37+D36+D35+D34+D33+D32+D31+D30+D29</f>
        <v>0</v>
      </c>
      <c r="E43" s="63">
        <f t="shared" si="2"/>
        <v>0</v>
      </c>
      <c r="F43" s="63">
        <f t="shared" si="2"/>
        <v>0</v>
      </c>
      <c r="G43" s="63">
        <f t="shared" si="2"/>
        <v>0</v>
      </c>
      <c r="H43" s="63">
        <f t="shared" si="2"/>
        <v>0</v>
      </c>
      <c r="I43" s="63">
        <f t="shared" si="2"/>
        <v>0</v>
      </c>
      <c r="J43" s="71">
        <f t="shared" si="1"/>
        <v>0</v>
      </c>
    </row>
    <row r="45" spans="2:10">
      <c r="B45" s="2" t="s">
        <v>219</v>
      </c>
    </row>
    <row r="46" spans="2:10" ht="57" customHeight="1">
      <c r="B46" s="131" t="s">
        <v>89</v>
      </c>
      <c r="C46" s="64" t="s">
        <v>8</v>
      </c>
      <c r="D46" s="64" t="s">
        <v>9</v>
      </c>
      <c r="E46" s="63" t="s">
        <v>167</v>
      </c>
    </row>
    <row r="47" spans="2:10" hidden="1">
      <c r="B47" s="71" t="s">
        <v>88</v>
      </c>
      <c r="C47" s="71"/>
      <c r="D47" s="71"/>
      <c r="E47" s="71">
        <f>SUM(C47:D47)</f>
        <v>0</v>
      </c>
    </row>
    <row r="48" spans="2:10" hidden="1">
      <c r="B48" s="71">
        <v>1</v>
      </c>
      <c r="C48" s="71"/>
      <c r="D48" s="71"/>
      <c r="E48" s="71">
        <f t="shared" ref="E48:E61" si="3">SUM(C48:D48)</f>
        <v>0</v>
      </c>
    </row>
    <row r="49" spans="2:10" hidden="1">
      <c r="B49" s="71">
        <v>2</v>
      </c>
      <c r="C49" s="71"/>
      <c r="D49" s="71"/>
      <c r="E49" s="71">
        <f t="shared" si="3"/>
        <v>0</v>
      </c>
    </row>
    <row r="50" spans="2:10" hidden="1">
      <c r="B50" s="71">
        <v>3</v>
      </c>
      <c r="C50" s="71"/>
      <c r="D50" s="71"/>
      <c r="E50" s="71">
        <f t="shared" si="3"/>
        <v>0</v>
      </c>
    </row>
    <row r="51" spans="2:10" hidden="1">
      <c r="B51" s="71">
        <v>4</v>
      </c>
      <c r="C51" s="71"/>
      <c r="D51" s="71"/>
      <c r="E51" s="71">
        <f t="shared" si="3"/>
        <v>0</v>
      </c>
    </row>
    <row r="52" spans="2:10" hidden="1">
      <c r="B52" s="71">
        <v>5</v>
      </c>
      <c r="C52" s="71"/>
      <c r="D52" s="71"/>
      <c r="E52" s="71">
        <f t="shared" si="3"/>
        <v>0</v>
      </c>
    </row>
    <row r="53" spans="2:10" hidden="1">
      <c r="B53" s="71">
        <v>6</v>
      </c>
      <c r="C53" s="71"/>
      <c r="D53" s="71"/>
      <c r="E53" s="71">
        <f t="shared" si="3"/>
        <v>0</v>
      </c>
    </row>
    <row r="54" spans="2:10">
      <c r="B54" s="71">
        <v>7</v>
      </c>
      <c r="C54" s="71"/>
      <c r="D54" s="71"/>
      <c r="E54" s="71">
        <f t="shared" si="3"/>
        <v>0</v>
      </c>
    </row>
    <row r="55" spans="2:10" hidden="1">
      <c r="B55" s="71">
        <v>8</v>
      </c>
      <c r="C55" s="71"/>
      <c r="D55" s="71"/>
      <c r="E55" s="71">
        <f t="shared" si="3"/>
        <v>0</v>
      </c>
    </row>
    <row r="56" spans="2:10" hidden="1">
      <c r="B56" s="71">
        <v>9</v>
      </c>
      <c r="C56" s="71"/>
      <c r="D56" s="71"/>
      <c r="E56" s="71">
        <f t="shared" si="3"/>
        <v>0</v>
      </c>
    </row>
    <row r="57" spans="2:10" hidden="1">
      <c r="B57" s="71">
        <v>10</v>
      </c>
      <c r="C57" s="71"/>
      <c r="D57" s="71"/>
      <c r="E57" s="71">
        <f t="shared" si="3"/>
        <v>0</v>
      </c>
    </row>
    <row r="58" spans="2:10" hidden="1">
      <c r="B58" s="71">
        <v>11</v>
      </c>
      <c r="C58" s="71"/>
      <c r="D58" s="71"/>
      <c r="E58" s="71">
        <f t="shared" si="3"/>
        <v>0</v>
      </c>
    </row>
    <row r="59" spans="2:10" hidden="1">
      <c r="B59" s="71">
        <v>12</v>
      </c>
      <c r="C59" s="71"/>
      <c r="D59" s="71"/>
      <c r="E59" s="71">
        <f t="shared" si="3"/>
        <v>0</v>
      </c>
    </row>
    <row r="60" spans="2:10" hidden="1">
      <c r="B60" s="71" t="s">
        <v>94</v>
      </c>
      <c r="C60" s="71"/>
      <c r="D60" s="71"/>
      <c r="E60" s="71">
        <f t="shared" si="3"/>
        <v>0</v>
      </c>
    </row>
    <row r="61" spans="2:10" hidden="1">
      <c r="B61" s="71" t="s">
        <v>7</v>
      </c>
      <c r="C61" s="63">
        <f>C60+C59+C58+C57+C56+C55+C54+C53+C52+C51+C50+C49+C48+C47</f>
        <v>0</v>
      </c>
      <c r="D61" s="63">
        <f>D60+D59+D58+D57+D56+D55+D54+D53+D52+D51+D50+D49+D48+D47</f>
        <v>0</v>
      </c>
      <c r="E61" s="71">
        <f t="shared" si="3"/>
        <v>0</v>
      </c>
    </row>
    <row r="62" spans="2:10">
      <c r="B62" s="5"/>
    </row>
    <row r="63" spans="2:10" s="2" customFormat="1">
      <c r="B63" s="2" t="s">
        <v>220</v>
      </c>
    </row>
    <row r="64" spans="2:10" ht="62" customHeight="1">
      <c r="B64" s="131" t="s">
        <v>89</v>
      </c>
      <c r="C64" s="92" t="s">
        <v>298</v>
      </c>
      <c r="D64" s="92" t="s">
        <v>299</v>
      </c>
      <c r="E64" s="92" t="s">
        <v>300</v>
      </c>
      <c r="F64" s="92" t="s">
        <v>301</v>
      </c>
      <c r="G64" s="92" t="s">
        <v>302</v>
      </c>
      <c r="H64" s="92" t="s">
        <v>303</v>
      </c>
      <c r="I64" s="92" t="s">
        <v>343</v>
      </c>
      <c r="J64" s="63" t="s">
        <v>167</v>
      </c>
    </row>
    <row r="65" spans="2:10" hidden="1">
      <c r="B65" s="71" t="s">
        <v>88</v>
      </c>
      <c r="C65" s="14"/>
      <c r="D65" s="14"/>
      <c r="E65" s="14"/>
      <c r="F65" s="14"/>
      <c r="G65" s="14"/>
      <c r="H65" s="14"/>
      <c r="I65" s="14"/>
      <c r="J65" s="71">
        <f>SUM(C65:I65)</f>
        <v>0</v>
      </c>
    </row>
    <row r="66" spans="2:10" hidden="1">
      <c r="B66" s="71">
        <v>1</v>
      </c>
      <c r="C66" s="14"/>
      <c r="D66" s="14"/>
      <c r="E66" s="14"/>
      <c r="F66" s="14"/>
      <c r="G66" s="14"/>
      <c r="H66" s="14"/>
      <c r="I66" s="14"/>
      <c r="J66" s="71">
        <f t="shared" ref="J66:J79" si="4">SUM(C66:I66)</f>
        <v>0</v>
      </c>
    </row>
    <row r="67" spans="2:10" hidden="1">
      <c r="B67" s="71">
        <v>2</v>
      </c>
      <c r="C67" s="14"/>
      <c r="D67" s="14"/>
      <c r="E67" s="14"/>
      <c r="F67" s="14"/>
      <c r="G67" s="14"/>
      <c r="H67" s="14"/>
      <c r="I67" s="14"/>
      <c r="J67" s="71">
        <f t="shared" si="4"/>
        <v>0</v>
      </c>
    </row>
    <row r="68" spans="2:10" hidden="1">
      <c r="B68" s="71">
        <v>3</v>
      </c>
      <c r="C68" s="14"/>
      <c r="D68" s="14"/>
      <c r="E68" s="14"/>
      <c r="F68" s="14"/>
      <c r="G68" s="14"/>
      <c r="H68" s="14"/>
      <c r="I68" s="14"/>
      <c r="J68" s="71">
        <f t="shared" si="4"/>
        <v>0</v>
      </c>
    </row>
    <row r="69" spans="2:10" hidden="1">
      <c r="B69" s="71">
        <v>4</v>
      </c>
      <c r="C69" s="14"/>
      <c r="D69" s="14"/>
      <c r="E69" s="14"/>
      <c r="F69" s="14"/>
      <c r="G69" s="14"/>
      <c r="H69" s="14"/>
      <c r="I69" s="14"/>
      <c r="J69" s="71">
        <f t="shared" si="4"/>
        <v>0</v>
      </c>
    </row>
    <row r="70" spans="2:10" hidden="1">
      <c r="B70" s="71">
        <v>5</v>
      </c>
      <c r="C70" s="14"/>
      <c r="D70" s="14"/>
      <c r="E70" s="14"/>
      <c r="F70" s="14"/>
      <c r="G70" s="14"/>
      <c r="H70" s="14"/>
      <c r="I70" s="14"/>
      <c r="J70" s="71">
        <f t="shared" si="4"/>
        <v>0</v>
      </c>
    </row>
    <row r="71" spans="2:10" hidden="1">
      <c r="B71" s="71">
        <v>6</v>
      </c>
      <c r="C71" s="14"/>
      <c r="D71" s="14"/>
      <c r="E71" s="14"/>
      <c r="F71" s="14"/>
      <c r="G71" s="14"/>
      <c r="H71" s="14"/>
      <c r="I71" s="14"/>
      <c r="J71" s="71">
        <f t="shared" si="4"/>
        <v>0</v>
      </c>
    </row>
    <row r="72" spans="2:10">
      <c r="B72" s="71">
        <v>7</v>
      </c>
      <c r="C72" s="14"/>
      <c r="D72" s="14"/>
      <c r="E72" s="14"/>
      <c r="F72" s="14"/>
      <c r="G72" s="14"/>
      <c r="H72" s="14"/>
      <c r="I72" s="14"/>
      <c r="J72" s="71">
        <f t="shared" si="4"/>
        <v>0</v>
      </c>
    </row>
    <row r="73" spans="2:10" hidden="1">
      <c r="B73" s="71">
        <v>8</v>
      </c>
      <c r="C73" s="14"/>
      <c r="D73" s="14"/>
      <c r="E73" s="14"/>
      <c r="F73" s="14"/>
      <c r="G73" s="14"/>
      <c r="H73" s="14"/>
      <c r="I73" s="14"/>
      <c r="J73" s="71">
        <f t="shared" si="4"/>
        <v>0</v>
      </c>
    </row>
    <row r="74" spans="2:10" hidden="1">
      <c r="B74" s="71">
        <v>9</v>
      </c>
      <c r="C74" s="14"/>
      <c r="D74" s="14"/>
      <c r="E74" s="14"/>
      <c r="F74" s="14"/>
      <c r="G74" s="14"/>
      <c r="H74" s="14"/>
      <c r="I74" s="14"/>
      <c r="J74" s="71">
        <f t="shared" si="4"/>
        <v>0</v>
      </c>
    </row>
    <row r="75" spans="2:10" hidden="1">
      <c r="B75" s="71">
        <v>10</v>
      </c>
      <c r="C75" s="14"/>
      <c r="D75" s="14"/>
      <c r="E75" s="14"/>
      <c r="F75" s="14"/>
      <c r="G75" s="14"/>
      <c r="H75" s="14"/>
      <c r="I75" s="14"/>
      <c r="J75" s="71">
        <f t="shared" si="4"/>
        <v>0</v>
      </c>
    </row>
    <row r="76" spans="2:10" hidden="1">
      <c r="B76" s="71">
        <v>11</v>
      </c>
      <c r="C76" s="14"/>
      <c r="D76" s="14"/>
      <c r="E76" s="14"/>
      <c r="F76" s="14"/>
      <c r="G76" s="14"/>
      <c r="H76" s="14"/>
      <c r="I76" s="14"/>
      <c r="J76" s="71">
        <f t="shared" si="4"/>
        <v>0</v>
      </c>
    </row>
    <row r="77" spans="2:10" hidden="1">
      <c r="B77" s="71">
        <v>12</v>
      </c>
      <c r="C77" s="14"/>
      <c r="D77" s="14"/>
      <c r="E77" s="14"/>
      <c r="F77" s="14"/>
      <c r="G77" s="14"/>
      <c r="H77" s="14"/>
      <c r="I77" s="14"/>
      <c r="J77" s="71">
        <f t="shared" si="4"/>
        <v>0</v>
      </c>
    </row>
    <row r="78" spans="2:10" hidden="1">
      <c r="B78" s="71" t="s">
        <v>94</v>
      </c>
      <c r="C78" s="14"/>
      <c r="D78" s="14"/>
      <c r="E78" s="14"/>
      <c r="F78" s="14"/>
      <c r="G78" s="14"/>
      <c r="H78" s="14"/>
      <c r="I78" s="14"/>
      <c r="J78" s="71">
        <f t="shared" si="4"/>
        <v>0</v>
      </c>
    </row>
    <row r="79" spans="2:10" hidden="1">
      <c r="B79" s="71" t="s">
        <v>7</v>
      </c>
      <c r="C79" s="63">
        <f>C78+C77+C76+C75+C74+C73+C72+C71+C70+C69+C68+C67+C66+C65</f>
        <v>0</v>
      </c>
      <c r="D79" s="63">
        <f t="shared" ref="D79:I79" si="5">D78+D77+D76+D75+D74+D73+D72+D71+D70+D69+D68+D67+D66+D65</f>
        <v>0</v>
      </c>
      <c r="E79" s="63">
        <f t="shared" si="5"/>
        <v>0</v>
      </c>
      <c r="F79" s="63">
        <f t="shared" si="5"/>
        <v>0</v>
      </c>
      <c r="G79" s="63">
        <f t="shared" si="5"/>
        <v>0</v>
      </c>
      <c r="H79" s="63">
        <f t="shared" si="5"/>
        <v>0</v>
      </c>
      <c r="I79" s="63">
        <f t="shared" si="5"/>
        <v>0</v>
      </c>
      <c r="J79" s="71">
        <f t="shared" si="4"/>
        <v>0</v>
      </c>
    </row>
    <row r="81" spans="2:19" s="2" customFormat="1">
      <c r="B81" s="2" t="s">
        <v>221</v>
      </c>
    </row>
    <row r="82" spans="2:19" ht="85">
      <c r="B82" s="158" t="s">
        <v>89</v>
      </c>
      <c r="C82" s="63" t="s">
        <v>10</v>
      </c>
      <c r="D82" s="63" t="s">
        <v>11</v>
      </c>
      <c r="E82" s="63" t="s">
        <v>12</v>
      </c>
      <c r="F82" s="63" t="s">
        <v>13</v>
      </c>
      <c r="G82" s="63" t="s">
        <v>16</v>
      </c>
      <c r="H82" s="63" t="s">
        <v>14</v>
      </c>
      <c r="I82" s="63" t="s">
        <v>15</v>
      </c>
      <c r="J82" s="19" t="s">
        <v>17</v>
      </c>
      <c r="K82" s="63" t="s">
        <v>18</v>
      </c>
      <c r="L82" s="63" t="s">
        <v>20</v>
      </c>
      <c r="M82" s="63" t="s">
        <v>19</v>
      </c>
      <c r="N82" s="63" t="s">
        <v>21</v>
      </c>
      <c r="O82" s="63" t="s">
        <v>22</v>
      </c>
      <c r="P82" s="63" t="s">
        <v>23</v>
      </c>
      <c r="Q82" s="63" t="s">
        <v>25</v>
      </c>
      <c r="R82" s="63" t="s">
        <v>24</v>
      </c>
      <c r="S82" s="156" t="s">
        <v>167</v>
      </c>
    </row>
    <row r="83" spans="2:19" ht="17">
      <c r="B83" s="159"/>
      <c r="C83" s="20" t="s">
        <v>95</v>
      </c>
      <c r="D83" s="20" t="s">
        <v>96</v>
      </c>
      <c r="E83" s="20" t="s">
        <v>97</v>
      </c>
      <c r="F83" s="20" t="s">
        <v>98</v>
      </c>
      <c r="G83" s="20" t="s">
        <v>99</v>
      </c>
      <c r="H83" s="20" t="s">
        <v>100</v>
      </c>
      <c r="I83" s="20" t="s">
        <v>101</v>
      </c>
      <c r="J83" s="20" t="s">
        <v>102</v>
      </c>
      <c r="K83" s="20" t="s">
        <v>103</v>
      </c>
      <c r="L83" s="20" t="s">
        <v>104</v>
      </c>
      <c r="M83" s="20" t="s">
        <v>105</v>
      </c>
      <c r="N83" s="20" t="s">
        <v>106</v>
      </c>
      <c r="O83" s="20" t="s">
        <v>107</v>
      </c>
      <c r="P83" s="20" t="s">
        <v>108</v>
      </c>
      <c r="Q83" s="20" t="s">
        <v>109</v>
      </c>
      <c r="R83" s="20" t="s">
        <v>110</v>
      </c>
      <c r="S83" s="157"/>
    </row>
    <row r="84" spans="2:19" hidden="1">
      <c r="B84" s="71" t="s">
        <v>88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71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idden="1">
      <c r="B86" s="71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idden="1">
      <c r="B87" s="71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71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71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71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>
      <c r="B91" s="71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71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idden="1">
      <c r="B93" s="71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idden="1">
      <c r="B94" s="71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71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71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71" t="s">
        <v>94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71" t="s">
        <v>7</v>
      </c>
      <c r="C98" s="63">
        <f>C97+C96+C95+C94+C93+C92+C91+C90+C89+C88+C87+C86+C85+C84</f>
        <v>0</v>
      </c>
      <c r="D98" s="63">
        <f t="shared" ref="D98:R98" si="7">D97+D96+D95+D94+D93+D92+D91+D90+D89+D88+D87+D86+D85+D84</f>
        <v>0</v>
      </c>
      <c r="E98" s="63">
        <f t="shared" si="7"/>
        <v>0</v>
      </c>
      <c r="F98" s="63">
        <f t="shared" si="7"/>
        <v>0</v>
      </c>
      <c r="G98" s="63">
        <f t="shared" si="7"/>
        <v>0</v>
      </c>
      <c r="H98" s="63">
        <f t="shared" si="7"/>
        <v>0</v>
      </c>
      <c r="I98" s="63">
        <f t="shared" si="7"/>
        <v>0</v>
      </c>
      <c r="J98" s="63">
        <f t="shared" si="7"/>
        <v>0</v>
      </c>
      <c r="K98" s="63">
        <f t="shared" si="7"/>
        <v>0</v>
      </c>
      <c r="L98" s="63">
        <f t="shared" si="7"/>
        <v>0</v>
      </c>
      <c r="M98" s="63">
        <f t="shared" si="7"/>
        <v>0</v>
      </c>
      <c r="N98" s="63">
        <f t="shared" si="7"/>
        <v>0</v>
      </c>
      <c r="O98" s="63">
        <f t="shared" si="7"/>
        <v>0</v>
      </c>
      <c r="P98" s="63">
        <f t="shared" si="7"/>
        <v>0</v>
      </c>
      <c r="Q98" s="63">
        <f t="shared" si="7"/>
        <v>0</v>
      </c>
      <c r="R98" s="63">
        <f t="shared" si="7"/>
        <v>0</v>
      </c>
      <c r="S98" s="14">
        <f t="shared" si="6"/>
        <v>0</v>
      </c>
    </row>
    <row r="100" spans="2:19" s="2" customFormat="1">
      <c r="B100" s="8" t="s">
        <v>222</v>
      </c>
    </row>
    <row r="101" spans="2:19" ht="68" customHeight="1">
      <c r="B101" s="158" t="s">
        <v>89</v>
      </c>
      <c r="C101" s="63" t="s">
        <v>26</v>
      </c>
      <c r="D101" s="63" t="s">
        <v>27</v>
      </c>
      <c r="E101" s="63" t="s">
        <v>28</v>
      </c>
      <c r="F101" s="63" t="s">
        <v>29</v>
      </c>
      <c r="G101" s="63" t="s">
        <v>30</v>
      </c>
      <c r="H101" s="63" t="s">
        <v>31</v>
      </c>
      <c r="I101" s="63" t="s">
        <v>32</v>
      </c>
      <c r="J101" s="63" t="s">
        <v>33</v>
      </c>
      <c r="K101" s="63" t="s">
        <v>34</v>
      </c>
      <c r="L101" s="63" t="s">
        <v>35</v>
      </c>
      <c r="M101" s="63" t="s">
        <v>235</v>
      </c>
      <c r="N101" s="63" t="s">
        <v>236</v>
      </c>
      <c r="O101" s="63" t="s">
        <v>24</v>
      </c>
      <c r="P101" s="156" t="s">
        <v>167</v>
      </c>
    </row>
    <row r="102" spans="2:19" ht="19">
      <c r="B102" s="159"/>
      <c r="C102" s="23" t="s">
        <v>237</v>
      </c>
      <c r="D102" s="23" t="s">
        <v>238</v>
      </c>
      <c r="E102" s="23" t="s">
        <v>239</v>
      </c>
      <c r="F102" s="23" t="s">
        <v>240</v>
      </c>
      <c r="G102" s="23" t="s">
        <v>241</v>
      </c>
      <c r="H102" s="23" t="s">
        <v>242</v>
      </c>
      <c r="I102" s="23" t="s">
        <v>243</v>
      </c>
      <c r="J102" s="23" t="s">
        <v>244</v>
      </c>
      <c r="K102" s="23" t="s">
        <v>245</v>
      </c>
      <c r="L102" s="23" t="s">
        <v>246</v>
      </c>
      <c r="M102" s="23" t="s">
        <v>247</v>
      </c>
      <c r="N102" s="23" t="s">
        <v>248</v>
      </c>
      <c r="O102" s="23" t="s">
        <v>249</v>
      </c>
      <c r="P102" s="157"/>
    </row>
    <row r="103" spans="2:19" hidden="1">
      <c r="B103" s="71" t="s">
        <v>88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14">
        <f>SUM(C103:O103)</f>
        <v>0</v>
      </c>
    </row>
    <row r="104" spans="2:19" hidden="1">
      <c r="B104" s="71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idden="1">
      <c r="B105" s="71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idden="1">
      <c r="B106" s="71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idden="1">
      <c r="B107" s="71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idden="1">
      <c r="B108" s="71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idden="1">
      <c r="B109" s="71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>
      <c r="B110" s="71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 hidden="1">
      <c r="B111" s="71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 hidden="1">
      <c r="B112" s="71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 hidden="1">
      <c r="B113" s="71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idden="1">
      <c r="B114" s="71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idden="1">
      <c r="B115" s="71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idden="1">
      <c r="B116" s="71" t="s">
        <v>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idden="1">
      <c r="B117" s="71" t="s">
        <v>7</v>
      </c>
      <c r="C117" s="63">
        <f>C116+C115+C114+C113+C112+C111+C110+C109+C108+C107+C106+C105+C104+C103</f>
        <v>0</v>
      </c>
      <c r="D117" s="63">
        <f t="shared" ref="D117:O117" si="9">D116+D115+D114+D113+D112+D111+D110+D109+D108+D107+D106+D105+D104+D103</f>
        <v>0</v>
      </c>
      <c r="E117" s="63">
        <f t="shared" si="9"/>
        <v>0</v>
      </c>
      <c r="F117" s="63">
        <f t="shared" si="9"/>
        <v>0</v>
      </c>
      <c r="G117" s="63">
        <f t="shared" si="9"/>
        <v>0</v>
      </c>
      <c r="H117" s="63">
        <f t="shared" si="9"/>
        <v>0</v>
      </c>
      <c r="I117" s="63">
        <f t="shared" si="9"/>
        <v>0</v>
      </c>
      <c r="J117" s="63">
        <f t="shared" si="9"/>
        <v>0</v>
      </c>
      <c r="K117" s="63">
        <f t="shared" si="9"/>
        <v>0</v>
      </c>
      <c r="L117" s="63">
        <f t="shared" si="9"/>
        <v>0</v>
      </c>
      <c r="M117" s="63">
        <f t="shared" si="9"/>
        <v>0</v>
      </c>
      <c r="N117" s="63">
        <f t="shared" si="9"/>
        <v>0</v>
      </c>
      <c r="O117" s="63">
        <f t="shared" si="9"/>
        <v>0</v>
      </c>
      <c r="P117" s="14">
        <f t="shared" si="8"/>
        <v>0</v>
      </c>
    </row>
    <row r="120" spans="2:16" s="2" customFormat="1">
      <c r="B120" s="9" t="s">
        <v>223</v>
      </c>
    </row>
    <row r="121" spans="2:16" ht="77.5" customHeight="1">
      <c r="B121" s="131" t="s">
        <v>89</v>
      </c>
      <c r="C121" s="64" t="s">
        <v>8</v>
      </c>
      <c r="D121" s="64" t="s">
        <v>9</v>
      </c>
      <c r="E121" s="63" t="s">
        <v>167</v>
      </c>
    </row>
    <row r="122" spans="2:16" hidden="1">
      <c r="B122" s="71" t="s">
        <v>88</v>
      </c>
      <c r="C122" s="71"/>
      <c r="D122" s="71"/>
      <c r="E122" s="71">
        <f>SUM(C122:D122)</f>
        <v>0</v>
      </c>
    </row>
    <row r="123" spans="2:16" hidden="1">
      <c r="B123" s="71">
        <v>1</v>
      </c>
      <c r="C123" s="71"/>
      <c r="D123" s="71"/>
      <c r="E123" s="71">
        <f t="shared" ref="E123:E136" si="10">SUM(C123:D123)</f>
        <v>0</v>
      </c>
    </row>
    <row r="124" spans="2:16" hidden="1">
      <c r="B124" s="71">
        <v>2</v>
      </c>
      <c r="C124" s="71"/>
      <c r="D124" s="71"/>
      <c r="E124" s="71">
        <f t="shared" si="10"/>
        <v>0</v>
      </c>
    </row>
    <row r="125" spans="2:16" hidden="1">
      <c r="B125" s="71">
        <v>3</v>
      </c>
      <c r="C125" s="71"/>
      <c r="D125" s="71"/>
      <c r="E125" s="71">
        <f t="shared" si="10"/>
        <v>0</v>
      </c>
    </row>
    <row r="126" spans="2:16" hidden="1">
      <c r="B126" s="71">
        <v>4</v>
      </c>
      <c r="C126" s="71"/>
      <c r="D126" s="71"/>
      <c r="E126" s="71">
        <f t="shared" si="10"/>
        <v>0</v>
      </c>
    </row>
    <row r="127" spans="2:16" hidden="1">
      <c r="B127" s="71">
        <v>5</v>
      </c>
      <c r="C127" s="71"/>
      <c r="D127" s="71"/>
      <c r="E127" s="71">
        <f t="shared" si="10"/>
        <v>0</v>
      </c>
    </row>
    <row r="128" spans="2:16" hidden="1">
      <c r="B128" s="71">
        <v>6</v>
      </c>
      <c r="C128" s="71"/>
      <c r="D128" s="71"/>
      <c r="E128" s="71">
        <f t="shared" si="10"/>
        <v>0</v>
      </c>
    </row>
    <row r="129" spans="2:14">
      <c r="B129" s="71">
        <v>7</v>
      </c>
      <c r="C129" s="71"/>
      <c r="D129" s="71"/>
      <c r="E129" s="71">
        <f t="shared" si="10"/>
        <v>0</v>
      </c>
    </row>
    <row r="130" spans="2:14" hidden="1">
      <c r="B130" s="71">
        <v>8</v>
      </c>
      <c r="C130" s="71"/>
      <c r="D130" s="71"/>
      <c r="E130" s="71">
        <f t="shared" si="10"/>
        <v>0</v>
      </c>
    </row>
    <row r="131" spans="2:14" hidden="1">
      <c r="B131" s="71">
        <v>9</v>
      </c>
      <c r="C131" s="71"/>
      <c r="D131" s="71"/>
      <c r="E131" s="71">
        <f t="shared" si="10"/>
        <v>0</v>
      </c>
    </row>
    <row r="132" spans="2:14" hidden="1">
      <c r="B132" s="71">
        <v>10</v>
      </c>
      <c r="C132" s="71"/>
      <c r="D132" s="71"/>
      <c r="E132" s="71">
        <f t="shared" si="10"/>
        <v>0</v>
      </c>
    </row>
    <row r="133" spans="2:14" hidden="1">
      <c r="B133" s="71">
        <v>11</v>
      </c>
      <c r="C133" s="71"/>
      <c r="D133" s="71"/>
      <c r="E133" s="71">
        <f t="shared" si="10"/>
        <v>0</v>
      </c>
    </row>
    <row r="134" spans="2:14" hidden="1">
      <c r="B134" s="71">
        <v>12</v>
      </c>
      <c r="C134" s="71"/>
      <c r="D134" s="71"/>
      <c r="E134" s="71">
        <f t="shared" si="10"/>
        <v>0</v>
      </c>
    </row>
    <row r="135" spans="2:14" hidden="1">
      <c r="B135" s="71" t="s">
        <v>94</v>
      </c>
      <c r="C135" s="71"/>
      <c r="D135" s="71"/>
      <c r="E135" s="71">
        <f t="shared" si="10"/>
        <v>0</v>
      </c>
    </row>
    <row r="136" spans="2:14" hidden="1">
      <c r="B136" s="71" t="s">
        <v>7</v>
      </c>
      <c r="C136" s="63">
        <f>C135+C134+C133+C132+C131+C130+C129+C128+C127+C126+C125+C124+C123+C122</f>
        <v>0</v>
      </c>
      <c r="D136" s="63">
        <f>D135+D134+D133+D132+D131+D130+D129+D128+D127+D126+D125+D124+D123+D122</f>
        <v>0</v>
      </c>
      <c r="E136" s="71">
        <f t="shared" si="10"/>
        <v>0</v>
      </c>
    </row>
    <row r="138" spans="2:14" s="2" customFormat="1">
      <c r="B138" s="8" t="s">
        <v>224</v>
      </c>
    </row>
    <row r="139" spans="2:14" s="6" customFormat="1" ht="108.5" customHeight="1">
      <c r="B139" s="158" t="s">
        <v>89</v>
      </c>
      <c r="C139" s="63" t="s">
        <v>36</v>
      </c>
      <c r="D139" s="63" t="s">
        <v>37</v>
      </c>
      <c r="E139" s="63" t="s">
        <v>38</v>
      </c>
      <c r="F139" s="63" t="s">
        <v>39</v>
      </c>
      <c r="G139" s="63" t="s">
        <v>40</v>
      </c>
      <c r="H139" s="63" t="s">
        <v>41</v>
      </c>
      <c r="I139" s="63" t="s">
        <v>42</v>
      </c>
      <c r="J139" s="63" t="s">
        <v>43</v>
      </c>
      <c r="K139" s="63" t="s">
        <v>44</v>
      </c>
      <c r="L139" s="63" t="s">
        <v>250</v>
      </c>
      <c r="M139" s="156" t="s">
        <v>167</v>
      </c>
      <c r="N139" s="7"/>
    </row>
    <row r="140" spans="2:14" s="6" customFormat="1" ht="19">
      <c r="B140" s="159"/>
      <c r="C140" s="23" t="s">
        <v>120</v>
      </c>
      <c r="D140" s="23" t="s">
        <v>121</v>
      </c>
      <c r="E140" s="23" t="s">
        <v>122</v>
      </c>
      <c r="F140" s="23" t="s">
        <v>123</v>
      </c>
      <c r="G140" s="23" t="s">
        <v>124</v>
      </c>
      <c r="H140" s="23" t="s">
        <v>125</v>
      </c>
      <c r="I140" s="23" t="s">
        <v>126</v>
      </c>
      <c r="J140" s="23" t="s">
        <v>127</v>
      </c>
      <c r="K140" s="23" t="s">
        <v>128</v>
      </c>
      <c r="L140" s="23" t="s">
        <v>129</v>
      </c>
      <c r="M140" s="157"/>
      <c r="N140" s="7"/>
    </row>
    <row r="141" spans="2:14" hidden="1">
      <c r="B141" s="71" t="s">
        <v>88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71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71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71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71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71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71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>
      <c r="B148" s="71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71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idden="1">
      <c r="B150" s="71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idden="1">
      <c r="B151" s="71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71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71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idden="1">
      <c r="B154" s="71" t="s">
        <v>94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71" t="s">
        <v>7</v>
      </c>
      <c r="C155" s="63">
        <f>C154+C153+C152+C151+C150+C149+C148+C147+C146+C145+C144+C143+C142+C141</f>
        <v>0</v>
      </c>
      <c r="D155" s="63">
        <f t="shared" ref="D155:L155" si="12">D154+D153+D152+D151+D150+D149+D148+D147+D146+D145+D144+D143+D142+D141</f>
        <v>0</v>
      </c>
      <c r="E155" s="63">
        <f t="shared" si="12"/>
        <v>0</v>
      </c>
      <c r="F155" s="63">
        <f t="shared" si="12"/>
        <v>0</v>
      </c>
      <c r="G155" s="63">
        <f t="shared" si="12"/>
        <v>0</v>
      </c>
      <c r="H155" s="63">
        <f t="shared" si="12"/>
        <v>0</v>
      </c>
      <c r="I155" s="63">
        <f t="shared" si="12"/>
        <v>0</v>
      </c>
      <c r="J155" s="63">
        <f t="shared" si="12"/>
        <v>0</v>
      </c>
      <c r="K155" s="63">
        <f t="shared" si="12"/>
        <v>0</v>
      </c>
      <c r="L155" s="63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225</v>
      </c>
      <c r="C157" s="10"/>
      <c r="D157" s="10"/>
      <c r="E157" s="10"/>
    </row>
    <row r="158" spans="2:15" ht="57" customHeight="1">
      <c r="B158" s="158" t="s">
        <v>89</v>
      </c>
      <c r="C158" s="63" t="s">
        <v>45</v>
      </c>
      <c r="D158" s="63" t="s">
        <v>46</v>
      </c>
      <c r="E158" s="63" t="s">
        <v>47</v>
      </c>
      <c r="F158" s="63" t="s">
        <v>50</v>
      </c>
      <c r="G158" s="63" t="s">
        <v>26</v>
      </c>
      <c r="H158" s="63" t="s">
        <v>51</v>
      </c>
      <c r="I158" s="63" t="s">
        <v>52</v>
      </c>
      <c r="J158" s="63" t="s">
        <v>53</v>
      </c>
      <c r="K158" s="63" t="s">
        <v>54</v>
      </c>
      <c r="L158" s="63" t="s">
        <v>251</v>
      </c>
      <c r="M158" s="63" t="s">
        <v>252</v>
      </c>
      <c r="N158" s="63" t="s">
        <v>229</v>
      </c>
      <c r="O158" s="156" t="s">
        <v>167</v>
      </c>
    </row>
    <row r="159" spans="2:15" ht="16" customHeight="1">
      <c r="B159" s="159"/>
      <c r="C159" s="23" t="s">
        <v>130</v>
      </c>
      <c r="D159" s="23" t="s">
        <v>131</v>
      </c>
      <c r="E159" s="23" t="s">
        <v>132</v>
      </c>
      <c r="F159" s="23" t="s">
        <v>133</v>
      </c>
      <c r="G159" s="23" t="s">
        <v>134</v>
      </c>
      <c r="H159" s="23" t="s">
        <v>135</v>
      </c>
      <c r="I159" s="23" t="s">
        <v>136</v>
      </c>
      <c r="J159" s="23" t="s">
        <v>137</v>
      </c>
      <c r="K159" s="23" t="s">
        <v>138</v>
      </c>
      <c r="L159" s="23" t="s">
        <v>139</v>
      </c>
      <c r="M159" s="23" t="s">
        <v>227</v>
      </c>
      <c r="N159" s="23" t="s">
        <v>253</v>
      </c>
      <c r="O159" s="157"/>
    </row>
    <row r="160" spans="2:15" hidden="1">
      <c r="B160" s="71" t="s">
        <v>88</v>
      </c>
      <c r="C160" s="63"/>
      <c r="D160" s="63"/>
      <c r="E160" s="63"/>
      <c r="F160" s="71"/>
      <c r="G160" s="71"/>
      <c r="H160" s="71"/>
      <c r="I160" s="71"/>
      <c r="J160" s="71"/>
      <c r="K160" s="71"/>
      <c r="L160" s="71"/>
      <c r="M160" s="71"/>
      <c r="N160" s="71"/>
      <c r="O160" s="71">
        <f>SUM(C160:N160)</f>
        <v>0</v>
      </c>
    </row>
    <row r="161" spans="2:15" hidden="1">
      <c r="B161" s="71">
        <v>1</v>
      </c>
      <c r="C161" s="63"/>
      <c r="D161" s="63"/>
      <c r="E161" s="63"/>
      <c r="F161" s="71"/>
      <c r="G161" s="71"/>
      <c r="H161" s="71"/>
      <c r="I161" s="71"/>
      <c r="J161" s="71"/>
      <c r="K161" s="71"/>
      <c r="L161" s="71"/>
      <c r="M161" s="71"/>
      <c r="N161" s="71"/>
      <c r="O161" s="71">
        <f t="shared" ref="O161:O174" si="13">SUM(C161:N161)</f>
        <v>0</v>
      </c>
    </row>
    <row r="162" spans="2:15" hidden="1">
      <c r="B162" s="71">
        <v>2</v>
      </c>
      <c r="C162" s="63"/>
      <c r="D162" s="63"/>
      <c r="E162" s="63"/>
      <c r="F162" s="71"/>
      <c r="G162" s="71"/>
      <c r="H162" s="71"/>
      <c r="I162" s="71"/>
      <c r="J162" s="71"/>
      <c r="K162" s="71"/>
      <c r="L162" s="71"/>
      <c r="M162" s="71"/>
      <c r="N162" s="71"/>
      <c r="O162" s="71">
        <f t="shared" si="13"/>
        <v>0</v>
      </c>
    </row>
    <row r="163" spans="2:15" hidden="1">
      <c r="B163" s="71">
        <v>3</v>
      </c>
      <c r="C163" s="63"/>
      <c r="D163" s="63"/>
      <c r="E163" s="63"/>
      <c r="F163" s="71"/>
      <c r="G163" s="71"/>
      <c r="H163" s="71"/>
      <c r="I163" s="71"/>
      <c r="J163" s="71"/>
      <c r="K163" s="71"/>
      <c r="L163" s="71"/>
      <c r="M163" s="71"/>
      <c r="N163" s="71"/>
      <c r="O163" s="71">
        <f t="shared" si="13"/>
        <v>0</v>
      </c>
    </row>
    <row r="164" spans="2:15" hidden="1">
      <c r="B164" s="71">
        <v>4</v>
      </c>
      <c r="C164" s="63"/>
      <c r="D164" s="63"/>
      <c r="E164" s="63"/>
      <c r="F164" s="71"/>
      <c r="G164" s="71"/>
      <c r="H164" s="71"/>
      <c r="I164" s="71"/>
      <c r="J164" s="71"/>
      <c r="K164" s="71"/>
      <c r="L164" s="71"/>
      <c r="M164" s="71"/>
      <c r="N164" s="71"/>
      <c r="O164" s="71">
        <f t="shared" si="13"/>
        <v>0</v>
      </c>
    </row>
    <row r="165" spans="2:15" hidden="1">
      <c r="B165" s="71">
        <v>5</v>
      </c>
      <c r="C165" s="63"/>
      <c r="D165" s="63"/>
      <c r="E165" s="63"/>
      <c r="F165" s="71"/>
      <c r="G165" s="71"/>
      <c r="H165" s="71"/>
      <c r="I165" s="71"/>
      <c r="J165" s="71"/>
      <c r="K165" s="71"/>
      <c r="L165" s="71"/>
      <c r="M165" s="71"/>
      <c r="N165" s="71"/>
      <c r="O165" s="71">
        <f t="shared" si="13"/>
        <v>0</v>
      </c>
    </row>
    <row r="166" spans="2:15" hidden="1">
      <c r="B166" s="71">
        <v>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>
        <f t="shared" si="13"/>
        <v>0</v>
      </c>
    </row>
    <row r="167" spans="2:15">
      <c r="B167" s="71">
        <v>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>
        <f t="shared" si="13"/>
        <v>0</v>
      </c>
    </row>
    <row r="168" spans="2:15" hidden="1">
      <c r="B168" s="71">
        <v>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>
        <f t="shared" si="13"/>
        <v>0</v>
      </c>
    </row>
    <row r="169" spans="2:15" hidden="1">
      <c r="B169" s="71">
        <v>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>
        <f t="shared" si="13"/>
        <v>0</v>
      </c>
    </row>
    <row r="170" spans="2:15" hidden="1">
      <c r="B170" s="71">
        <v>10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>
        <f t="shared" si="13"/>
        <v>0</v>
      </c>
    </row>
    <row r="171" spans="2:15" hidden="1">
      <c r="B171" s="71">
        <v>11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>
        <f t="shared" si="13"/>
        <v>0</v>
      </c>
    </row>
    <row r="172" spans="2:15" hidden="1">
      <c r="B172" s="71">
        <v>12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>
        <f t="shared" si="13"/>
        <v>0</v>
      </c>
    </row>
    <row r="173" spans="2:15" hidden="1">
      <c r="B173" s="71" t="s">
        <v>94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>
        <f t="shared" si="13"/>
        <v>0</v>
      </c>
    </row>
    <row r="174" spans="2:15" hidden="1">
      <c r="B174" s="71" t="s">
        <v>7</v>
      </c>
      <c r="C174" s="63">
        <f>SUM(C160:C173)</f>
        <v>0</v>
      </c>
      <c r="D174" s="63">
        <f t="shared" ref="D174:N174" si="14">SUM(D160:D173)</f>
        <v>0</v>
      </c>
      <c r="E174" s="63">
        <f t="shared" si="14"/>
        <v>0</v>
      </c>
      <c r="F174" s="63">
        <f t="shared" si="14"/>
        <v>0</v>
      </c>
      <c r="G174" s="63">
        <f t="shared" si="14"/>
        <v>0</v>
      </c>
      <c r="H174" s="63">
        <f t="shared" si="14"/>
        <v>0</v>
      </c>
      <c r="I174" s="63">
        <f t="shared" si="14"/>
        <v>0</v>
      </c>
      <c r="J174" s="63">
        <f t="shared" si="14"/>
        <v>0</v>
      </c>
      <c r="K174" s="63">
        <f t="shared" si="14"/>
        <v>0</v>
      </c>
      <c r="L174" s="63">
        <f t="shared" si="14"/>
        <v>0</v>
      </c>
      <c r="M174" s="63">
        <f t="shared" si="14"/>
        <v>0</v>
      </c>
      <c r="N174" s="63">
        <f t="shared" si="14"/>
        <v>0</v>
      </c>
      <c r="O174" s="71">
        <f t="shared" si="13"/>
        <v>0</v>
      </c>
    </row>
    <row r="176" spans="2:15" s="2" customFormat="1" ht="14.5" customHeight="1">
      <c r="B176" s="33" t="s">
        <v>226</v>
      </c>
      <c r="C176" s="8"/>
      <c r="D176" s="8"/>
      <c r="E176" s="8"/>
      <c r="F176" s="8"/>
      <c r="G176" s="8"/>
      <c r="H176" s="8"/>
    </row>
    <row r="177" spans="2:36" ht="240.5" customHeight="1">
      <c r="B177" s="158" t="s">
        <v>89</v>
      </c>
      <c r="C177" s="63" t="s">
        <v>57</v>
      </c>
      <c r="D177" s="63" t="s">
        <v>254</v>
      </c>
      <c r="E177" s="63" t="s">
        <v>58</v>
      </c>
      <c r="F177" s="63" t="s">
        <v>59</v>
      </c>
      <c r="G177" s="63" t="s">
        <v>61</v>
      </c>
      <c r="H177" s="63" t="s">
        <v>62</v>
      </c>
      <c r="I177" s="63" t="s">
        <v>66</v>
      </c>
      <c r="J177" s="63" t="s">
        <v>67</v>
      </c>
      <c r="K177" s="63" t="s">
        <v>68</v>
      </c>
      <c r="L177" s="63" t="s">
        <v>69</v>
      </c>
      <c r="M177" s="63" t="s">
        <v>70</v>
      </c>
      <c r="N177" s="63" t="s">
        <v>71</v>
      </c>
      <c r="O177" s="63" t="s">
        <v>72</v>
      </c>
      <c r="P177" s="63" t="s">
        <v>73</v>
      </c>
      <c r="Q177" s="63" t="s">
        <v>74</v>
      </c>
      <c r="R177" s="63" t="s">
        <v>255</v>
      </c>
      <c r="S177" s="63" t="s">
        <v>256</v>
      </c>
      <c r="T177" s="63" t="s">
        <v>257</v>
      </c>
      <c r="U177" s="63" t="s">
        <v>75</v>
      </c>
      <c r="V177" s="63" t="s">
        <v>76</v>
      </c>
      <c r="W177" s="63" t="s">
        <v>77</v>
      </c>
      <c r="X177" s="63" t="s">
        <v>258</v>
      </c>
      <c r="Y177" s="63" t="s">
        <v>78</v>
      </c>
      <c r="Z177" s="63" t="s">
        <v>80</v>
      </c>
      <c r="AA177" s="63" t="s">
        <v>83</v>
      </c>
      <c r="AB177" s="63" t="s">
        <v>84</v>
      </c>
      <c r="AC177" s="63" t="s">
        <v>79</v>
      </c>
      <c r="AD177" s="63" t="s">
        <v>81</v>
      </c>
      <c r="AE177" s="63" t="s">
        <v>259</v>
      </c>
      <c r="AF177" s="63" t="s">
        <v>82</v>
      </c>
      <c r="AG177" s="63" t="s">
        <v>85</v>
      </c>
      <c r="AH177" s="63" t="s">
        <v>260</v>
      </c>
      <c r="AI177" s="63" t="s">
        <v>261</v>
      </c>
      <c r="AJ177" s="156" t="s">
        <v>167</v>
      </c>
    </row>
    <row r="178" spans="2:36" ht="16.5" customHeight="1">
      <c r="B178" s="159"/>
      <c r="C178" s="23" t="s">
        <v>262</v>
      </c>
      <c r="D178" s="23" t="s">
        <v>263</v>
      </c>
      <c r="E178" s="23" t="s">
        <v>264</v>
      </c>
      <c r="F178" s="23" t="s">
        <v>265</v>
      </c>
      <c r="G178" s="23" t="s">
        <v>266</v>
      </c>
      <c r="H178" s="23" t="s">
        <v>267</v>
      </c>
      <c r="I178" s="23" t="s">
        <v>268</v>
      </c>
      <c r="J178" s="23" t="s">
        <v>269</v>
      </c>
      <c r="K178" s="23" t="s">
        <v>270</v>
      </c>
      <c r="L178" s="23" t="s">
        <v>271</v>
      </c>
      <c r="M178" s="23" t="s">
        <v>272</v>
      </c>
      <c r="N178" s="23" t="s">
        <v>273</v>
      </c>
      <c r="O178" s="23" t="s">
        <v>274</v>
      </c>
      <c r="P178" s="23" t="s">
        <v>275</v>
      </c>
      <c r="Q178" s="23" t="s">
        <v>276</v>
      </c>
      <c r="R178" s="23" t="s">
        <v>277</v>
      </c>
      <c r="S178" s="23" t="s">
        <v>278</v>
      </c>
      <c r="T178" s="23" t="s">
        <v>279</v>
      </c>
      <c r="U178" s="23" t="s">
        <v>280</v>
      </c>
      <c r="V178" s="23" t="s">
        <v>281</v>
      </c>
      <c r="W178" s="23" t="s">
        <v>282</v>
      </c>
      <c r="X178" s="23" t="s">
        <v>283</v>
      </c>
      <c r="Y178" s="23" t="s">
        <v>284</v>
      </c>
      <c r="Z178" s="23" t="s">
        <v>285</v>
      </c>
      <c r="AA178" s="23" t="s">
        <v>286</v>
      </c>
      <c r="AB178" s="23" t="s">
        <v>287</v>
      </c>
      <c r="AC178" s="23" t="s">
        <v>288</v>
      </c>
      <c r="AD178" s="23" t="s">
        <v>289</v>
      </c>
      <c r="AE178" s="23" t="s">
        <v>290</v>
      </c>
      <c r="AF178" s="23" t="s">
        <v>291</v>
      </c>
      <c r="AG178" s="23" t="s">
        <v>292</v>
      </c>
      <c r="AH178" s="23" t="s">
        <v>293</v>
      </c>
      <c r="AI178" s="23" t="s">
        <v>294</v>
      </c>
      <c r="AJ178" s="157"/>
    </row>
    <row r="179" spans="2:36" hidden="1">
      <c r="B179" s="71" t="s">
        <v>88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idden="1">
      <c r="B180" s="71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idden="1">
      <c r="B181" s="71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71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71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71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71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>
      <c r="B186" s="71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71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idden="1">
      <c r="B188" s="71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idden="1">
      <c r="B189" s="71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71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71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71" t="s">
        <v>94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71" t="s">
        <v>7</v>
      </c>
      <c r="C193" s="63">
        <f>C192+C191+C190+C189+C188+C187+C186+C185+C184+C183+C182+C181+C180+C179</f>
        <v>0</v>
      </c>
      <c r="D193" s="63">
        <f t="shared" ref="D193:AI193" si="16">D192+D191+D190+D189+D188+D187+D186+D185+D184+D183+D182+D181+D180+D179</f>
        <v>0</v>
      </c>
      <c r="E193" s="63">
        <f t="shared" si="16"/>
        <v>0</v>
      </c>
      <c r="F193" s="63">
        <f t="shared" si="16"/>
        <v>0</v>
      </c>
      <c r="G193" s="63">
        <f t="shared" si="16"/>
        <v>0</v>
      </c>
      <c r="H193" s="63">
        <f t="shared" si="16"/>
        <v>0</v>
      </c>
      <c r="I193" s="63">
        <f t="shared" si="16"/>
        <v>0</v>
      </c>
      <c r="J193" s="63">
        <f t="shared" si="16"/>
        <v>0</v>
      </c>
      <c r="K193" s="63">
        <f t="shared" si="16"/>
        <v>0</v>
      </c>
      <c r="L193" s="63">
        <f t="shared" si="16"/>
        <v>0</v>
      </c>
      <c r="M193" s="63">
        <f t="shared" si="16"/>
        <v>0</v>
      </c>
      <c r="N193" s="63">
        <f t="shared" si="16"/>
        <v>0</v>
      </c>
      <c r="O193" s="63">
        <f t="shared" si="16"/>
        <v>0</v>
      </c>
      <c r="P193" s="63">
        <f t="shared" si="16"/>
        <v>0</v>
      </c>
      <c r="Q193" s="63">
        <f t="shared" si="16"/>
        <v>0</v>
      </c>
      <c r="R193" s="63">
        <f t="shared" si="16"/>
        <v>0</v>
      </c>
      <c r="S193" s="63">
        <f t="shared" si="16"/>
        <v>0</v>
      </c>
      <c r="T193" s="63">
        <f t="shared" si="16"/>
        <v>0</v>
      </c>
      <c r="U193" s="63">
        <f t="shared" si="16"/>
        <v>0</v>
      </c>
      <c r="V193" s="63">
        <f t="shared" si="16"/>
        <v>0</v>
      </c>
      <c r="W193" s="63">
        <f t="shared" si="16"/>
        <v>0</v>
      </c>
      <c r="X193" s="63">
        <f t="shared" si="16"/>
        <v>0</v>
      </c>
      <c r="Y193" s="63">
        <f t="shared" si="16"/>
        <v>0</v>
      </c>
      <c r="Z193" s="63">
        <f t="shared" si="16"/>
        <v>0</v>
      </c>
      <c r="AA193" s="63">
        <f t="shared" si="16"/>
        <v>0</v>
      </c>
      <c r="AB193" s="63">
        <f t="shared" si="16"/>
        <v>0</v>
      </c>
      <c r="AC193" s="63">
        <f t="shared" si="16"/>
        <v>0</v>
      </c>
      <c r="AD193" s="63">
        <f t="shared" si="16"/>
        <v>0</v>
      </c>
      <c r="AE193" s="63">
        <f t="shared" si="16"/>
        <v>0</v>
      </c>
      <c r="AF193" s="63">
        <f t="shared" si="16"/>
        <v>0</v>
      </c>
      <c r="AG193" s="63">
        <f t="shared" si="16"/>
        <v>0</v>
      </c>
      <c r="AH193" s="63">
        <f t="shared" si="16"/>
        <v>0</v>
      </c>
      <c r="AI193" s="63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64" t="s">
        <v>89</v>
      </c>
      <c r="C197" s="64" t="s">
        <v>8</v>
      </c>
      <c r="D197" s="64" t="s">
        <v>9</v>
      </c>
      <c r="E197" s="63" t="s">
        <v>167</v>
      </c>
    </row>
    <row r="198" spans="2:36" hidden="1">
      <c r="B198" s="71" t="s">
        <v>88</v>
      </c>
      <c r="C198" s="14"/>
      <c r="D198" s="14"/>
      <c r="E198" s="18">
        <f>SUM(C198:D198)</f>
        <v>0</v>
      </c>
    </row>
    <row r="199" spans="2:36" hidden="1">
      <c r="B199" s="71">
        <v>1</v>
      </c>
      <c r="C199" s="14"/>
      <c r="D199" s="14"/>
      <c r="E199" s="18">
        <f t="shared" ref="E199:E212" si="17">SUM(C199:D199)</f>
        <v>0</v>
      </c>
    </row>
    <row r="200" spans="2:36" hidden="1">
      <c r="B200" s="71">
        <v>2</v>
      </c>
      <c r="C200" s="14"/>
      <c r="D200" s="14"/>
      <c r="E200" s="18">
        <f t="shared" si="17"/>
        <v>0</v>
      </c>
    </row>
    <row r="201" spans="2:36" hidden="1">
      <c r="B201" s="71">
        <v>3</v>
      </c>
      <c r="C201" s="14"/>
      <c r="D201" s="14"/>
      <c r="E201" s="18">
        <f t="shared" si="17"/>
        <v>0</v>
      </c>
    </row>
    <row r="202" spans="2:36" hidden="1">
      <c r="B202" s="71">
        <v>4</v>
      </c>
      <c r="C202" s="14"/>
      <c r="D202" s="14"/>
      <c r="E202" s="18">
        <f t="shared" si="17"/>
        <v>0</v>
      </c>
    </row>
    <row r="203" spans="2:36" hidden="1">
      <c r="B203" s="71">
        <v>5</v>
      </c>
      <c r="C203" s="14"/>
      <c r="D203" s="14"/>
      <c r="E203" s="18">
        <f t="shared" si="17"/>
        <v>0</v>
      </c>
    </row>
    <row r="204" spans="2:36" hidden="1">
      <c r="B204" s="71">
        <v>6</v>
      </c>
      <c r="C204" s="14"/>
      <c r="D204" s="14"/>
      <c r="E204" s="18">
        <f t="shared" si="17"/>
        <v>0</v>
      </c>
    </row>
    <row r="205" spans="2:36">
      <c r="B205" s="71">
        <v>7</v>
      </c>
      <c r="C205" s="14"/>
      <c r="D205" s="14"/>
      <c r="E205" s="18">
        <f t="shared" si="17"/>
        <v>0</v>
      </c>
    </row>
    <row r="206" spans="2:36" hidden="1">
      <c r="B206" s="71">
        <v>8</v>
      </c>
      <c r="C206" s="14"/>
      <c r="D206" s="14"/>
      <c r="E206" s="18">
        <f t="shared" si="17"/>
        <v>0</v>
      </c>
    </row>
    <row r="207" spans="2:36" hidden="1">
      <c r="B207" s="71">
        <v>9</v>
      </c>
      <c r="C207" s="14"/>
      <c r="D207" s="14"/>
      <c r="E207" s="18">
        <f t="shared" si="17"/>
        <v>0</v>
      </c>
    </row>
    <row r="208" spans="2:36" hidden="1">
      <c r="B208" s="71">
        <v>10</v>
      </c>
      <c r="C208" s="14"/>
      <c r="D208" s="14"/>
      <c r="E208" s="18">
        <f t="shared" si="17"/>
        <v>0</v>
      </c>
    </row>
    <row r="209" spans="2:10" hidden="1">
      <c r="B209" s="71">
        <v>11</v>
      </c>
      <c r="C209" s="14"/>
      <c r="D209" s="14"/>
      <c r="E209" s="18">
        <f t="shared" si="17"/>
        <v>0</v>
      </c>
    </row>
    <row r="210" spans="2:10" hidden="1">
      <c r="B210" s="71">
        <v>12</v>
      </c>
      <c r="C210" s="14"/>
      <c r="D210" s="14"/>
      <c r="E210" s="18">
        <f t="shared" si="17"/>
        <v>0</v>
      </c>
    </row>
    <row r="211" spans="2:10" hidden="1">
      <c r="B211" s="71" t="s">
        <v>94</v>
      </c>
      <c r="C211" s="14"/>
      <c r="D211" s="14"/>
      <c r="E211" s="18">
        <f t="shared" si="17"/>
        <v>0</v>
      </c>
    </row>
    <row r="212" spans="2:10" hidden="1">
      <c r="B212" s="71" t="s">
        <v>7</v>
      </c>
      <c r="C212" s="63">
        <f>C211+C210+C209+C208+C207+C206+C205+C204+C203+C202+C201+C200+C199+C198</f>
        <v>0</v>
      </c>
      <c r="D212" s="63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228</v>
      </c>
    </row>
    <row r="215" spans="2:10" ht="85">
      <c r="B215" s="158" t="s">
        <v>89</v>
      </c>
      <c r="C215" s="17" t="s">
        <v>55</v>
      </c>
      <c r="D215" s="17" t="s">
        <v>56</v>
      </c>
      <c r="E215" s="63" t="s">
        <v>60</v>
      </c>
      <c r="F215" s="63" t="s">
        <v>64</v>
      </c>
      <c r="G215" s="63" t="s">
        <v>63</v>
      </c>
      <c r="H215" s="63" t="s">
        <v>65</v>
      </c>
      <c r="I215" s="63" t="s">
        <v>87</v>
      </c>
      <c r="J215" s="156" t="s">
        <v>344</v>
      </c>
    </row>
    <row r="216" spans="2:10" ht="19">
      <c r="B216" s="159"/>
      <c r="C216" s="23" t="s">
        <v>140</v>
      </c>
      <c r="D216" s="23" t="s">
        <v>141</v>
      </c>
      <c r="E216" s="23" t="s">
        <v>142</v>
      </c>
      <c r="F216" s="23" t="s">
        <v>143</v>
      </c>
      <c r="G216" s="23" t="s">
        <v>144</v>
      </c>
      <c r="H216" s="23" t="s">
        <v>145</v>
      </c>
      <c r="I216" s="23" t="s">
        <v>146</v>
      </c>
      <c r="J216" s="157"/>
    </row>
    <row r="217" spans="2:10" hidden="1">
      <c r="B217" s="71" t="s">
        <v>88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idden="1">
      <c r="B218" s="71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idden="1">
      <c r="B219" s="71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71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71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71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71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>
      <c r="B224" s="71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71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idden="1">
      <c r="B226" s="71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idden="1">
      <c r="B227" s="71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71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71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71" t="s">
        <v>94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71" t="s">
        <v>7</v>
      </c>
      <c r="C231" s="63">
        <f>C230+C229+C228+C227+C226+C225+C224+C223+C222+C221+C220+C219+C218+C217</f>
        <v>0</v>
      </c>
      <c r="D231" s="63">
        <f t="shared" ref="D231:I231" si="19">D230+D229+D228+D227+D226+D225+D224+D223+D222+D221+D220+D219+D218+D217</f>
        <v>0</v>
      </c>
      <c r="E231" s="63">
        <f t="shared" si="19"/>
        <v>0</v>
      </c>
      <c r="F231" s="63">
        <f t="shared" si="19"/>
        <v>0</v>
      </c>
      <c r="G231" s="63">
        <f t="shared" si="19"/>
        <v>0</v>
      </c>
      <c r="H231" s="63">
        <f t="shared" si="19"/>
        <v>0</v>
      </c>
      <c r="I231" s="63">
        <f t="shared" si="19"/>
        <v>0</v>
      </c>
      <c r="J231" s="18">
        <f t="shared" si="18"/>
        <v>0</v>
      </c>
    </row>
    <row r="233" spans="2:10">
      <c r="B233" s="140" t="s">
        <v>175</v>
      </c>
      <c r="C233" s="140"/>
      <c r="D233" s="32" t="s">
        <v>176</v>
      </c>
    </row>
    <row r="234" spans="2:10">
      <c r="B234" s="21" t="str">
        <f>IF(D233="","",IF(D233="English",'File Directory'!B53,IF(D233="Filipino",'File Directory'!B78,'File Directory'!B103)))</f>
        <v xml:space="preserve">Instruction: </v>
      </c>
      <c r="D234" s="13"/>
    </row>
    <row r="235" spans="2:10">
      <c r="B235" s="13"/>
      <c r="C235" s="22" t="str">
        <f>IF($D$233="","",IF($D$233="English",'File Directory'!C54,IF($D$233="Filipino",'File Directory'!C79,'File Directory'!C104)))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Directory'!C55,IF($D$233="Filipino",'File Directory'!C80,'File Directory'!C105)))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Directory'!C56,IF($D$233="Filipino",'File Directory'!C81,'File Directory'!C106)))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Directory'!C58,IF($D$233="Filipino",'File Directory'!C83,'File Directory'!C108)))</f>
        <v>*For Prospective Adviser</v>
      </c>
    </row>
    <row r="240" spans="2:10">
      <c r="C240" s="22" t="str">
        <f>IF($D$233="","",IF($D$233="English",'File Directory'!C59,IF($D$233="Filipino",'File Directory'!C84,'File Directory'!C109)))</f>
        <v>1. Review all MLESF for Accuracy/completeness</v>
      </c>
    </row>
    <row r="241" spans="3:3">
      <c r="C241" s="22" t="str">
        <f>IF($D$233="","",IF($D$233="English",'File Directory'!C60,IF($D$233="Filipino",'File Directory'!C85,'File Directory'!C110)))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Directory'!C61,IF($D$233="Filipino",'File Directory'!C86,'File Directory'!C111)))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Directory'!C63,IF($D$233="Filipino",'File Directory'!C88,'File Directory'!C113)))</f>
        <v>For Grade Level Enrollment Chair (if any)</v>
      </c>
    </row>
    <row r="245" spans="3:3">
      <c r="C245" s="22" t="str">
        <f>IF($D$233="","",IF($D$233="English",'File Directory'!C64,IF($D$233="Filipino",'File Directory'!C89,'File Directory'!C114)))</f>
        <v>1. Review all Summary Matrix submitted by advisers, check for accuracy/completeness</v>
      </c>
    </row>
    <row r="246" spans="3:3">
      <c r="C246" s="22" t="str">
        <f>IF($D$233="","",IF($D$233="English",'File Directory'!C65,IF($D$233="Filipino",'File Directory'!C90,'File Directory'!C115)))</f>
        <v xml:space="preserve">2. Prepare a Summary Matrix with totality for all items/questions of all sections </v>
      </c>
    </row>
    <row r="247" spans="3:3">
      <c r="C247" s="22" t="str">
        <f>IF($D$233="","",IF($D$233="English",'File Directory'!C66,IF($D$233="Filipino",'File Directory'!C91,'File Directory'!C116)))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Directory'!C68,IF($D$233="Filipino",'File Directory'!C93,'File Directory'!C118)))</f>
        <v>For School Enrollment Focal Person (SEFP)</v>
      </c>
    </row>
    <row r="250" spans="3:3">
      <c r="C250" s="22" t="str">
        <f>IF($D$233="","",IF($D$233="English",'File Directory'!C69,IF($D$233="Filipino",'File Directory'!C94,'File Directory'!C119)))</f>
        <v>1. Review all Grade Level Summary Matrix submitted by GLEC, check for accuracy/completeness</v>
      </c>
    </row>
    <row r="251" spans="3:3">
      <c r="C251" s="22" t="str">
        <f>IF($D$233="","",IF($D$233="English",'File Directory'!C70,IF($D$233="Filipino",'File Directory'!C95,'File Directory'!C120)))</f>
        <v>2. Prepare a Summary Matrix with totality for all items/questions of all Grade Levels</v>
      </c>
    </row>
    <row r="252" spans="3:3">
      <c r="C252" s="22" t="str">
        <f>IF($D$233="","",IF($D$233="English",'File Directory'!C71,IF($D$233="Filipino",'File Directory'!C96,'File Directory'!C121)))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Directory'!C73,IF($D$233="Filipino",'File Directory'!C98,'File Directory'!C123)))</f>
        <v>For LIS System Administrator</v>
      </c>
    </row>
    <row r="255" spans="3:3">
      <c r="C255" s="22" t="str">
        <f>IF($D$233="","",IF($D$233="English",'File Directory'!C74,IF($D$233="Filipino",'File Directory'!C99,'File Directory'!C124)))</f>
        <v>1. Review the School Level Summary Matrix  validate the correctness of enrollment count vis-a-vis the number of respondents</v>
      </c>
    </row>
    <row r="256" spans="3:3">
      <c r="C256" s="22" t="str">
        <f>IF($D$233="","",IF($D$233="English",'File Directory'!C75,IF($D$233="Filipino",'File Directory'!C100,'File Directory'!C125)))</f>
        <v>2. Login to LIS and click the QC Folder available in the Dashboard</v>
      </c>
    </row>
    <row r="257" spans="3:3">
      <c r="C257" s="22" t="str">
        <f>IF($D$233="","",IF($D$233="English",'File Directory'!C76,IF($D$233="Filipino",'File Directory'!C101,'File Directory'!C126)))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S82:S83"/>
    <mergeCell ref="D3:F3"/>
    <mergeCell ref="B4:C4"/>
    <mergeCell ref="G4:H4"/>
    <mergeCell ref="B5:C5"/>
    <mergeCell ref="E5:I5"/>
    <mergeCell ref="B27:B28"/>
    <mergeCell ref="J27:J28"/>
    <mergeCell ref="B82:B83"/>
    <mergeCell ref="B233:C233"/>
    <mergeCell ref="P101:P102"/>
    <mergeCell ref="B139:B140"/>
    <mergeCell ref="M139:M140"/>
    <mergeCell ref="B158:B159"/>
    <mergeCell ref="O158:O159"/>
    <mergeCell ref="B101:B102"/>
    <mergeCell ref="B177:B178"/>
  </mergeCells>
  <dataValidations count="1">
    <dataValidation type="list" allowBlank="1" showInputMessage="1" showErrorMessage="1" sqref="D233" xr:uid="{CE573E99-ADA1-0141-AAC3-513D8C2DBB01}">
      <formula1>"English,Filipino,Cebuano"</formula1>
    </dataValidation>
  </dataValidations>
  <hyperlinks>
    <hyperlink ref="K1" location="'File Directory'!A1" tooltip="Go Back to File Directory" display="Return to File Directory" xr:uid="{63B581E3-ACB5-5D4C-B9C3-1B28A46EB923}"/>
    <hyperlink ref="J1" location="'Summary Matrix MLESF (SEFP)'!A1" tooltip="View Summary Matrix MLESF (SEFP)" display="Return to Summary Matrix MLESF (SEFP)" xr:uid="{6E4122EB-2FC5-3347-88CF-F7263DBFC60F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37466-543B-5647-8C52-D606E0843792}">
  <sheetPr>
    <tabColor rgb="FFFFC000"/>
  </sheetPr>
  <dimension ref="B1:AJ257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8.8320312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1.5" style="3" customWidth="1"/>
    <col min="15" max="15" width="21.83203125" style="3" customWidth="1"/>
    <col min="16" max="16" width="24.5" style="3" customWidth="1"/>
    <col min="17" max="17" width="20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8.6640625" style="3"/>
    <col min="34" max="34" width="15.83203125" style="3" customWidth="1"/>
    <col min="35" max="35" width="16.5" style="3" customWidth="1"/>
    <col min="36" max="36" width="16.33203125" style="3" customWidth="1"/>
    <col min="37" max="16384" width="8.6640625" style="3"/>
  </cols>
  <sheetData>
    <row r="1" spans="2:14" ht="37" thickBot="1">
      <c r="B1" s="15" t="s">
        <v>180</v>
      </c>
      <c r="J1" s="66" t="s">
        <v>232</v>
      </c>
      <c r="K1" s="67" t="s">
        <v>233</v>
      </c>
    </row>
    <row r="2" spans="2:14" ht="18">
      <c r="B2" s="24" t="s">
        <v>168</v>
      </c>
    </row>
    <row r="3" spans="2:14">
      <c r="B3" s="14" t="s">
        <v>90</v>
      </c>
      <c r="C3" s="16"/>
      <c r="D3" s="164"/>
      <c r="E3" s="165"/>
      <c r="F3" s="166"/>
      <c r="G3" s="14" t="s">
        <v>91</v>
      </c>
      <c r="H3" s="14"/>
      <c r="I3" s="14" t="s">
        <v>177</v>
      </c>
      <c r="J3" s="14"/>
      <c r="K3" s="14" t="s">
        <v>92</v>
      </c>
      <c r="L3" s="14"/>
      <c r="M3" s="14" t="s">
        <v>93</v>
      </c>
      <c r="N3" s="14"/>
    </row>
    <row r="4" spans="2:14" ht="17" thickBot="1">
      <c r="B4" s="167" t="s">
        <v>166</v>
      </c>
      <c r="C4" s="168"/>
      <c r="D4" s="70"/>
      <c r="E4" s="26" t="s">
        <v>148</v>
      </c>
      <c r="F4" s="27"/>
      <c r="G4" s="169" t="s">
        <v>165</v>
      </c>
      <c r="H4" s="170"/>
      <c r="I4" s="68"/>
    </row>
    <row r="5" spans="2:14" ht="16" customHeight="1">
      <c r="B5" s="167" t="s">
        <v>151</v>
      </c>
      <c r="C5" s="168"/>
      <c r="D5" s="25"/>
      <c r="E5" s="171" t="s">
        <v>169</v>
      </c>
      <c r="F5" s="172"/>
      <c r="G5" s="172"/>
      <c r="H5" s="172"/>
      <c r="I5" s="173"/>
    </row>
    <row r="6" spans="2:14" ht="17" customHeight="1" thickBot="1">
      <c r="B6" s="13"/>
      <c r="C6" s="13"/>
      <c r="D6" s="12"/>
      <c r="E6" s="29" t="s">
        <v>170</v>
      </c>
      <c r="F6" s="30"/>
      <c r="G6" s="28" t="s">
        <v>150</v>
      </c>
      <c r="H6" s="28"/>
      <c r="I6" s="31"/>
    </row>
    <row r="7" spans="2:14">
      <c r="B7" s="13"/>
      <c r="C7" s="13"/>
      <c r="D7" s="12"/>
      <c r="E7" s="5"/>
      <c r="F7" s="69"/>
    </row>
    <row r="8" spans="2:14">
      <c r="B8" s="2" t="s">
        <v>295</v>
      </c>
    </row>
    <row r="9" spans="2:14" ht="57" customHeight="1">
      <c r="B9" s="131" t="s">
        <v>89</v>
      </c>
      <c r="C9" s="64" t="s">
        <v>296</v>
      </c>
      <c r="D9" s="64" t="s">
        <v>297</v>
      </c>
      <c r="E9" s="63" t="s">
        <v>167</v>
      </c>
    </row>
    <row r="10" spans="2:14" hidden="1">
      <c r="B10" s="71" t="s">
        <v>88</v>
      </c>
      <c r="C10" s="71"/>
      <c r="D10" s="71"/>
      <c r="E10" s="71">
        <f>SUM(C10:D10)</f>
        <v>0</v>
      </c>
    </row>
    <row r="11" spans="2:14" hidden="1">
      <c r="B11" s="71">
        <v>1</v>
      </c>
      <c r="C11" s="71"/>
      <c r="D11" s="71"/>
      <c r="E11" s="71">
        <f t="shared" ref="E11:E24" si="0">SUM(C11:D11)</f>
        <v>0</v>
      </c>
    </row>
    <row r="12" spans="2:14" hidden="1">
      <c r="B12" s="71">
        <v>2</v>
      </c>
      <c r="C12" s="71"/>
      <c r="D12" s="71"/>
      <c r="E12" s="71">
        <f t="shared" si="0"/>
        <v>0</v>
      </c>
    </row>
    <row r="13" spans="2:14" hidden="1">
      <c r="B13" s="71">
        <v>3</v>
      </c>
      <c r="C13" s="71"/>
      <c r="D13" s="71"/>
      <c r="E13" s="71">
        <f t="shared" si="0"/>
        <v>0</v>
      </c>
    </row>
    <row r="14" spans="2:14" hidden="1">
      <c r="B14" s="71">
        <v>4</v>
      </c>
      <c r="C14" s="71"/>
      <c r="D14" s="71"/>
      <c r="E14" s="71">
        <f t="shared" si="0"/>
        <v>0</v>
      </c>
    </row>
    <row r="15" spans="2:14" hidden="1">
      <c r="B15" s="71">
        <v>5</v>
      </c>
      <c r="C15" s="71"/>
      <c r="D15" s="71"/>
      <c r="E15" s="71">
        <f t="shared" si="0"/>
        <v>0</v>
      </c>
    </row>
    <row r="16" spans="2:14" hidden="1">
      <c r="B16" s="71">
        <v>6</v>
      </c>
      <c r="C16" s="71"/>
      <c r="D16" s="71"/>
      <c r="E16" s="71">
        <f t="shared" si="0"/>
        <v>0</v>
      </c>
    </row>
    <row r="17" spans="2:10">
      <c r="B17" s="71">
        <v>7</v>
      </c>
      <c r="C17" s="71"/>
      <c r="D17" s="71"/>
      <c r="E17" s="71">
        <f t="shared" si="0"/>
        <v>0</v>
      </c>
    </row>
    <row r="18" spans="2:10" hidden="1">
      <c r="B18" s="71">
        <v>8</v>
      </c>
      <c r="C18" s="71"/>
      <c r="D18" s="71"/>
      <c r="E18" s="71">
        <f t="shared" si="0"/>
        <v>0</v>
      </c>
    </row>
    <row r="19" spans="2:10" hidden="1">
      <c r="B19" s="71">
        <v>9</v>
      </c>
      <c r="C19" s="71"/>
      <c r="D19" s="71"/>
      <c r="E19" s="71">
        <f t="shared" si="0"/>
        <v>0</v>
      </c>
    </row>
    <row r="20" spans="2:10" hidden="1">
      <c r="B20" s="71">
        <v>10</v>
      </c>
      <c r="C20" s="71"/>
      <c r="D20" s="71"/>
      <c r="E20" s="71">
        <f t="shared" si="0"/>
        <v>0</v>
      </c>
    </row>
    <row r="21" spans="2:10" hidden="1">
      <c r="B21" s="71">
        <v>11</v>
      </c>
      <c r="C21" s="71"/>
      <c r="D21" s="71"/>
      <c r="E21" s="71">
        <f t="shared" si="0"/>
        <v>0</v>
      </c>
    </row>
    <row r="22" spans="2:10" hidden="1">
      <c r="B22" s="71">
        <v>12</v>
      </c>
      <c r="C22" s="71"/>
      <c r="D22" s="71"/>
      <c r="E22" s="71">
        <f t="shared" si="0"/>
        <v>0</v>
      </c>
    </row>
    <row r="23" spans="2:10" hidden="1">
      <c r="B23" s="71" t="s">
        <v>94</v>
      </c>
      <c r="C23" s="71"/>
      <c r="D23" s="71"/>
      <c r="E23" s="71">
        <f t="shared" si="0"/>
        <v>0</v>
      </c>
    </row>
    <row r="24" spans="2:10" hidden="1">
      <c r="B24" s="71" t="s">
        <v>7</v>
      </c>
      <c r="C24" s="63">
        <f>C23+C22+C21+C20+C19+C18+C17+C16+C15+C14+C13+C12+C11+C10</f>
        <v>0</v>
      </c>
      <c r="D24" s="63">
        <f>D23+D22+D21+D20+D19+D18+D17+D16+D15+D14+D13+D12+D11+D10</f>
        <v>0</v>
      </c>
      <c r="E24" s="71">
        <f t="shared" si="0"/>
        <v>0</v>
      </c>
    </row>
    <row r="25" spans="2:10">
      <c r="B25" s="5"/>
    </row>
    <row r="26" spans="2:10" s="53" customFormat="1">
      <c r="B26" s="56" t="s">
        <v>323</v>
      </c>
    </row>
    <row r="27" spans="2:10" ht="77" customHeight="1">
      <c r="B27" s="162" t="s">
        <v>89</v>
      </c>
      <c r="C27" s="63" t="s">
        <v>0</v>
      </c>
      <c r="D27" s="63" t="s">
        <v>1</v>
      </c>
      <c r="E27" s="63" t="s">
        <v>2</v>
      </c>
      <c r="F27" s="63" t="s">
        <v>3</v>
      </c>
      <c r="G27" s="63" t="s">
        <v>4</v>
      </c>
      <c r="H27" s="63" t="s">
        <v>5</v>
      </c>
      <c r="I27" s="63" t="s">
        <v>6</v>
      </c>
      <c r="J27" s="156" t="s">
        <v>167</v>
      </c>
    </row>
    <row r="28" spans="2:10" ht="17.5" customHeight="1">
      <c r="B28" s="163"/>
      <c r="C28" s="23" t="s">
        <v>113</v>
      </c>
      <c r="D28" s="23" t="s">
        <v>114</v>
      </c>
      <c r="E28" s="23" t="s">
        <v>115</v>
      </c>
      <c r="F28" s="23" t="s">
        <v>116</v>
      </c>
      <c r="G28" s="23" t="s">
        <v>117</v>
      </c>
      <c r="H28" s="23" t="s">
        <v>118</v>
      </c>
      <c r="I28" s="23" t="s">
        <v>119</v>
      </c>
      <c r="J28" s="157"/>
    </row>
    <row r="29" spans="2:10" ht="18" hidden="1" customHeight="1">
      <c r="B29" s="71" t="s">
        <v>88</v>
      </c>
      <c r="C29" s="63"/>
      <c r="D29" s="63"/>
      <c r="E29" s="63"/>
      <c r="F29" s="63"/>
      <c r="G29" s="63"/>
      <c r="H29" s="63"/>
      <c r="I29" s="63"/>
      <c r="J29" s="71">
        <f>SUM(C29:I29)</f>
        <v>0</v>
      </c>
    </row>
    <row r="30" spans="2:10" ht="18" hidden="1" customHeight="1">
      <c r="B30" s="71">
        <v>1</v>
      </c>
      <c r="C30" s="63"/>
      <c r="D30" s="63"/>
      <c r="E30" s="63"/>
      <c r="F30" s="63"/>
      <c r="G30" s="63"/>
      <c r="H30" s="63"/>
      <c r="I30" s="63"/>
      <c r="J30" s="71">
        <f t="shared" ref="J30:J43" si="1">SUM(C30:I30)</f>
        <v>0</v>
      </c>
    </row>
    <row r="31" spans="2:10" ht="18" hidden="1" customHeight="1">
      <c r="B31" s="71">
        <v>2</v>
      </c>
      <c r="C31" s="63"/>
      <c r="D31" s="63"/>
      <c r="E31" s="63"/>
      <c r="F31" s="63"/>
      <c r="G31" s="63"/>
      <c r="H31" s="63"/>
      <c r="I31" s="63"/>
      <c r="J31" s="71">
        <f t="shared" si="1"/>
        <v>0</v>
      </c>
    </row>
    <row r="32" spans="2:10" ht="18" hidden="1" customHeight="1">
      <c r="B32" s="71">
        <v>3</v>
      </c>
      <c r="C32" s="63"/>
      <c r="D32" s="63"/>
      <c r="E32" s="63"/>
      <c r="F32" s="63"/>
      <c r="G32" s="63"/>
      <c r="H32" s="63"/>
      <c r="I32" s="63"/>
      <c r="J32" s="71">
        <f t="shared" si="1"/>
        <v>0</v>
      </c>
    </row>
    <row r="33" spans="2:10" ht="18" hidden="1" customHeight="1">
      <c r="B33" s="71">
        <v>4</v>
      </c>
      <c r="C33" s="63"/>
      <c r="D33" s="63"/>
      <c r="E33" s="63"/>
      <c r="F33" s="63"/>
      <c r="G33" s="63"/>
      <c r="H33" s="63"/>
      <c r="I33" s="63"/>
      <c r="J33" s="71">
        <f t="shared" si="1"/>
        <v>0</v>
      </c>
    </row>
    <row r="34" spans="2:10" ht="18" hidden="1" customHeight="1">
      <c r="B34" s="71">
        <v>5</v>
      </c>
      <c r="C34" s="63"/>
      <c r="D34" s="63"/>
      <c r="E34" s="63"/>
      <c r="F34" s="63"/>
      <c r="G34" s="63"/>
      <c r="H34" s="63"/>
      <c r="I34" s="63"/>
      <c r="J34" s="71">
        <f t="shared" si="1"/>
        <v>0</v>
      </c>
    </row>
    <row r="35" spans="2:10" ht="18" hidden="1" customHeight="1">
      <c r="B35" s="71">
        <v>6</v>
      </c>
      <c r="C35" s="63"/>
      <c r="D35" s="63"/>
      <c r="E35" s="63"/>
      <c r="F35" s="63"/>
      <c r="G35" s="63"/>
      <c r="H35" s="63"/>
      <c r="I35" s="63"/>
      <c r="J35" s="71">
        <f t="shared" si="1"/>
        <v>0</v>
      </c>
    </row>
    <row r="36" spans="2:10" ht="18" customHeight="1">
      <c r="B36" s="71">
        <v>7</v>
      </c>
      <c r="C36" s="63"/>
      <c r="D36" s="63"/>
      <c r="E36" s="63"/>
      <c r="F36" s="63"/>
      <c r="G36" s="63"/>
      <c r="H36" s="63"/>
      <c r="I36" s="63"/>
      <c r="J36" s="71">
        <f t="shared" si="1"/>
        <v>0</v>
      </c>
    </row>
    <row r="37" spans="2:10" ht="18" hidden="1" customHeight="1">
      <c r="B37" s="71">
        <v>8</v>
      </c>
      <c r="C37" s="63"/>
      <c r="D37" s="63"/>
      <c r="E37" s="63"/>
      <c r="F37" s="63"/>
      <c r="G37" s="63"/>
      <c r="H37" s="63"/>
      <c r="I37" s="63"/>
      <c r="J37" s="71">
        <f t="shared" si="1"/>
        <v>0</v>
      </c>
    </row>
    <row r="38" spans="2:10" ht="18" hidden="1" customHeight="1">
      <c r="B38" s="71">
        <v>9</v>
      </c>
      <c r="C38" s="63"/>
      <c r="D38" s="63"/>
      <c r="E38" s="63"/>
      <c r="F38" s="63"/>
      <c r="G38" s="63"/>
      <c r="H38" s="63"/>
      <c r="I38" s="63"/>
      <c r="J38" s="71">
        <f t="shared" si="1"/>
        <v>0</v>
      </c>
    </row>
    <row r="39" spans="2:10" ht="18" hidden="1" customHeight="1">
      <c r="B39" s="71">
        <v>10</v>
      </c>
      <c r="C39" s="63"/>
      <c r="D39" s="63"/>
      <c r="E39" s="63"/>
      <c r="F39" s="63"/>
      <c r="G39" s="63"/>
      <c r="H39" s="63"/>
      <c r="I39" s="63"/>
      <c r="J39" s="71">
        <f t="shared" si="1"/>
        <v>0</v>
      </c>
    </row>
    <row r="40" spans="2:10" ht="18" hidden="1" customHeight="1">
      <c r="B40" s="71">
        <v>11</v>
      </c>
      <c r="C40" s="63"/>
      <c r="D40" s="63"/>
      <c r="E40" s="63"/>
      <c r="F40" s="63"/>
      <c r="G40" s="63"/>
      <c r="H40" s="63"/>
      <c r="I40" s="63"/>
      <c r="J40" s="71">
        <f t="shared" si="1"/>
        <v>0</v>
      </c>
    </row>
    <row r="41" spans="2:10" ht="18" hidden="1" customHeight="1">
      <c r="B41" s="71">
        <v>12</v>
      </c>
      <c r="C41" s="63"/>
      <c r="D41" s="63"/>
      <c r="E41" s="63"/>
      <c r="F41" s="63"/>
      <c r="G41" s="63"/>
      <c r="H41" s="63"/>
      <c r="I41" s="63"/>
      <c r="J41" s="71">
        <f t="shared" si="1"/>
        <v>0</v>
      </c>
    </row>
    <row r="42" spans="2:10" ht="18" hidden="1" customHeight="1">
      <c r="B42" s="71" t="s">
        <v>94</v>
      </c>
      <c r="C42" s="63"/>
      <c r="D42" s="63"/>
      <c r="E42" s="63"/>
      <c r="F42" s="63"/>
      <c r="G42" s="63"/>
      <c r="H42" s="63"/>
      <c r="I42" s="63"/>
      <c r="J42" s="71">
        <f t="shared" si="1"/>
        <v>0</v>
      </c>
    </row>
    <row r="43" spans="2:10" ht="18" hidden="1" customHeight="1">
      <c r="B43" s="71" t="s">
        <v>7</v>
      </c>
      <c r="C43" s="63">
        <f>C42+C41+C40+C39+C38+C37+C36+C35+C34+C33+C32+C31+C30+C29</f>
        <v>0</v>
      </c>
      <c r="D43" s="63">
        <f t="shared" ref="D43:I43" si="2">D42+D41+D40+D39+D38+D37+D36+D35+D34+D33+D32+D31+D30+D29</f>
        <v>0</v>
      </c>
      <c r="E43" s="63">
        <f t="shared" si="2"/>
        <v>0</v>
      </c>
      <c r="F43" s="63">
        <f t="shared" si="2"/>
        <v>0</v>
      </c>
      <c r="G43" s="63">
        <f t="shared" si="2"/>
        <v>0</v>
      </c>
      <c r="H43" s="63">
        <f t="shared" si="2"/>
        <v>0</v>
      </c>
      <c r="I43" s="63">
        <f t="shared" si="2"/>
        <v>0</v>
      </c>
      <c r="J43" s="71">
        <f t="shared" si="1"/>
        <v>0</v>
      </c>
    </row>
    <row r="45" spans="2:10">
      <c r="B45" s="2" t="s">
        <v>219</v>
      </c>
    </row>
    <row r="46" spans="2:10" ht="57" customHeight="1">
      <c r="B46" s="131" t="s">
        <v>89</v>
      </c>
      <c r="C46" s="64" t="s">
        <v>8</v>
      </c>
      <c r="D46" s="64" t="s">
        <v>9</v>
      </c>
      <c r="E46" s="63" t="s">
        <v>167</v>
      </c>
    </row>
    <row r="47" spans="2:10" hidden="1">
      <c r="B47" s="71" t="s">
        <v>88</v>
      </c>
      <c r="C47" s="71"/>
      <c r="D47" s="71"/>
      <c r="E47" s="71">
        <f>SUM(C47:D47)</f>
        <v>0</v>
      </c>
    </row>
    <row r="48" spans="2:10" hidden="1">
      <c r="B48" s="71">
        <v>1</v>
      </c>
      <c r="C48" s="71"/>
      <c r="D48" s="71"/>
      <c r="E48" s="71">
        <f t="shared" ref="E48:E61" si="3">SUM(C48:D48)</f>
        <v>0</v>
      </c>
    </row>
    <row r="49" spans="2:10" hidden="1">
      <c r="B49" s="71">
        <v>2</v>
      </c>
      <c r="C49" s="71"/>
      <c r="D49" s="71"/>
      <c r="E49" s="71">
        <f t="shared" si="3"/>
        <v>0</v>
      </c>
    </row>
    <row r="50" spans="2:10" hidden="1">
      <c r="B50" s="71">
        <v>3</v>
      </c>
      <c r="C50" s="71"/>
      <c r="D50" s="71"/>
      <c r="E50" s="71">
        <f t="shared" si="3"/>
        <v>0</v>
      </c>
    </row>
    <row r="51" spans="2:10" hidden="1">
      <c r="B51" s="71">
        <v>4</v>
      </c>
      <c r="C51" s="71"/>
      <c r="D51" s="71"/>
      <c r="E51" s="71">
        <f t="shared" si="3"/>
        <v>0</v>
      </c>
    </row>
    <row r="52" spans="2:10" hidden="1">
      <c r="B52" s="71">
        <v>5</v>
      </c>
      <c r="C52" s="71"/>
      <c r="D52" s="71"/>
      <c r="E52" s="71">
        <f t="shared" si="3"/>
        <v>0</v>
      </c>
    </row>
    <row r="53" spans="2:10" hidden="1">
      <c r="B53" s="71">
        <v>6</v>
      </c>
      <c r="C53" s="71"/>
      <c r="D53" s="71"/>
      <c r="E53" s="71">
        <f t="shared" si="3"/>
        <v>0</v>
      </c>
    </row>
    <row r="54" spans="2:10">
      <c r="B54" s="71">
        <v>7</v>
      </c>
      <c r="C54" s="71"/>
      <c r="D54" s="71"/>
      <c r="E54" s="71">
        <f t="shared" si="3"/>
        <v>0</v>
      </c>
    </row>
    <row r="55" spans="2:10" hidden="1">
      <c r="B55" s="71">
        <v>8</v>
      </c>
      <c r="C55" s="71"/>
      <c r="D55" s="71"/>
      <c r="E55" s="71">
        <f t="shared" si="3"/>
        <v>0</v>
      </c>
    </row>
    <row r="56" spans="2:10" hidden="1">
      <c r="B56" s="71">
        <v>9</v>
      </c>
      <c r="C56" s="71"/>
      <c r="D56" s="71"/>
      <c r="E56" s="71">
        <f t="shared" si="3"/>
        <v>0</v>
      </c>
    </row>
    <row r="57" spans="2:10" hidden="1">
      <c r="B57" s="71">
        <v>10</v>
      </c>
      <c r="C57" s="71"/>
      <c r="D57" s="71"/>
      <c r="E57" s="71">
        <f t="shared" si="3"/>
        <v>0</v>
      </c>
    </row>
    <row r="58" spans="2:10" hidden="1">
      <c r="B58" s="71">
        <v>11</v>
      </c>
      <c r="C58" s="71"/>
      <c r="D58" s="71"/>
      <c r="E58" s="71">
        <f t="shared" si="3"/>
        <v>0</v>
      </c>
    </row>
    <row r="59" spans="2:10" hidden="1">
      <c r="B59" s="71">
        <v>12</v>
      </c>
      <c r="C59" s="71"/>
      <c r="D59" s="71"/>
      <c r="E59" s="71">
        <f t="shared" si="3"/>
        <v>0</v>
      </c>
    </row>
    <row r="60" spans="2:10" hidden="1">
      <c r="B60" s="71" t="s">
        <v>94</v>
      </c>
      <c r="C60" s="71"/>
      <c r="D60" s="71"/>
      <c r="E60" s="71">
        <f t="shared" si="3"/>
        <v>0</v>
      </c>
    </row>
    <row r="61" spans="2:10" hidden="1">
      <c r="B61" s="71" t="s">
        <v>7</v>
      </c>
      <c r="C61" s="63">
        <f>C60+C59+C58+C57+C56+C55+C54+C53+C52+C51+C50+C49+C48+C47</f>
        <v>0</v>
      </c>
      <c r="D61" s="63">
        <f>D60+D59+D58+D57+D56+D55+D54+D53+D52+D51+D50+D49+D48+D47</f>
        <v>0</v>
      </c>
      <c r="E61" s="71">
        <f t="shared" si="3"/>
        <v>0</v>
      </c>
    </row>
    <row r="62" spans="2:10">
      <c r="B62" s="5"/>
    </row>
    <row r="63" spans="2:10" s="2" customFormat="1">
      <c r="B63" s="2" t="s">
        <v>220</v>
      </c>
    </row>
    <row r="64" spans="2:10" ht="62" customHeight="1">
      <c r="B64" s="131" t="s">
        <v>89</v>
      </c>
      <c r="C64" s="92" t="s">
        <v>298</v>
      </c>
      <c r="D64" s="92" t="s">
        <v>299</v>
      </c>
      <c r="E64" s="92" t="s">
        <v>300</v>
      </c>
      <c r="F64" s="92" t="s">
        <v>301</v>
      </c>
      <c r="G64" s="92" t="s">
        <v>302</v>
      </c>
      <c r="H64" s="92" t="s">
        <v>303</v>
      </c>
      <c r="I64" s="92" t="s">
        <v>343</v>
      </c>
      <c r="J64" s="63" t="s">
        <v>167</v>
      </c>
    </row>
    <row r="65" spans="2:10" hidden="1">
      <c r="B65" s="71" t="s">
        <v>88</v>
      </c>
      <c r="C65" s="14"/>
      <c r="D65" s="14"/>
      <c r="E65" s="14"/>
      <c r="F65" s="14"/>
      <c r="G65" s="14"/>
      <c r="H65" s="14"/>
      <c r="I65" s="14"/>
      <c r="J65" s="71">
        <f>SUM(C65:I65)</f>
        <v>0</v>
      </c>
    </row>
    <row r="66" spans="2:10" hidden="1">
      <c r="B66" s="71">
        <v>1</v>
      </c>
      <c r="C66" s="14"/>
      <c r="D66" s="14"/>
      <c r="E66" s="14"/>
      <c r="F66" s="14"/>
      <c r="G66" s="14"/>
      <c r="H66" s="14"/>
      <c r="I66" s="14"/>
      <c r="J66" s="71">
        <f t="shared" ref="J66:J79" si="4">SUM(C66:I66)</f>
        <v>0</v>
      </c>
    </row>
    <row r="67" spans="2:10" hidden="1">
      <c r="B67" s="71">
        <v>2</v>
      </c>
      <c r="C67" s="14"/>
      <c r="D67" s="14"/>
      <c r="E67" s="14"/>
      <c r="F67" s="14"/>
      <c r="G67" s="14"/>
      <c r="H67" s="14"/>
      <c r="I67" s="14"/>
      <c r="J67" s="71">
        <f t="shared" si="4"/>
        <v>0</v>
      </c>
    </row>
    <row r="68" spans="2:10" hidden="1">
      <c r="B68" s="71">
        <v>3</v>
      </c>
      <c r="C68" s="14"/>
      <c r="D68" s="14"/>
      <c r="E68" s="14"/>
      <c r="F68" s="14"/>
      <c r="G68" s="14"/>
      <c r="H68" s="14"/>
      <c r="I68" s="14"/>
      <c r="J68" s="71">
        <f t="shared" si="4"/>
        <v>0</v>
      </c>
    </row>
    <row r="69" spans="2:10" hidden="1">
      <c r="B69" s="71">
        <v>4</v>
      </c>
      <c r="C69" s="14"/>
      <c r="D69" s="14"/>
      <c r="E69" s="14"/>
      <c r="F69" s="14"/>
      <c r="G69" s="14"/>
      <c r="H69" s="14"/>
      <c r="I69" s="14"/>
      <c r="J69" s="71">
        <f t="shared" si="4"/>
        <v>0</v>
      </c>
    </row>
    <row r="70" spans="2:10" hidden="1">
      <c r="B70" s="71">
        <v>5</v>
      </c>
      <c r="C70" s="14"/>
      <c r="D70" s="14"/>
      <c r="E70" s="14"/>
      <c r="F70" s="14"/>
      <c r="G70" s="14"/>
      <c r="H70" s="14"/>
      <c r="I70" s="14"/>
      <c r="J70" s="71">
        <f t="shared" si="4"/>
        <v>0</v>
      </c>
    </row>
    <row r="71" spans="2:10" hidden="1">
      <c r="B71" s="71">
        <v>6</v>
      </c>
      <c r="C71" s="14"/>
      <c r="D71" s="14"/>
      <c r="E71" s="14"/>
      <c r="F71" s="14"/>
      <c r="G71" s="14"/>
      <c r="H71" s="14"/>
      <c r="I71" s="14"/>
      <c r="J71" s="71">
        <f t="shared" si="4"/>
        <v>0</v>
      </c>
    </row>
    <row r="72" spans="2:10">
      <c r="B72" s="71">
        <v>7</v>
      </c>
      <c r="C72" s="14"/>
      <c r="D72" s="14"/>
      <c r="E72" s="14"/>
      <c r="F72" s="14"/>
      <c r="G72" s="14"/>
      <c r="H72" s="14"/>
      <c r="I72" s="14"/>
      <c r="J72" s="71">
        <f t="shared" si="4"/>
        <v>0</v>
      </c>
    </row>
    <row r="73" spans="2:10" hidden="1">
      <c r="B73" s="71">
        <v>8</v>
      </c>
      <c r="C73" s="14"/>
      <c r="D73" s="14"/>
      <c r="E73" s="14"/>
      <c r="F73" s="14"/>
      <c r="G73" s="14"/>
      <c r="H73" s="14"/>
      <c r="I73" s="14"/>
      <c r="J73" s="71">
        <f t="shared" si="4"/>
        <v>0</v>
      </c>
    </row>
    <row r="74" spans="2:10" hidden="1">
      <c r="B74" s="71">
        <v>9</v>
      </c>
      <c r="C74" s="14"/>
      <c r="D74" s="14"/>
      <c r="E74" s="14"/>
      <c r="F74" s="14"/>
      <c r="G74" s="14"/>
      <c r="H74" s="14"/>
      <c r="I74" s="14"/>
      <c r="J74" s="71">
        <f t="shared" si="4"/>
        <v>0</v>
      </c>
    </row>
    <row r="75" spans="2:10" hidden="1">
      <c r="B75" s="71">
        <v>10</v>
      </c>
      <c r="C75" s="14"/>
      <c r="D75" s="14"/>
      <c r="E75" s="14"/>
      <c r="F75" s="14"/>
      <c r="G75" s="14"/>
      <c r="H75" s="14"/>
      <c r="I75" s="14"/>
      <c r="J75" s="71">
        <f t="shared" si="4"/>
        <v>0</v>
      </c>
    </row>
    <row r="76" spans="2:10" hidden="1">
      <c r="B76" s="71">
        <v>11</v>
      </c>
      <c r="C76" s="14"/>
      <c r="D76" s="14"/>
      <c r="E76" s="14"/>
      <c r="F76" s="14"/>
      <c r="G76" s="14"/>
      <c r="H76" s="14"/>
      <c r="I76" s="14"/>
      <c r="J76" s="71">
        <f t="shared" si="4"/>
        <v>0</v>
      </c>
    </row>
    <row r="77" spans="2:10" hidden="1">
      <c r="B77" s="71">
        <v>12</v>
      </c>
      <c r="C77" s="14"/>
      <c r="D77" s="14"/>
      <c r="E77" s="14"/>
      <c r="F77" s="14"/>
      <c r="G77" s="14"/>
      <c r="H77" s="14"/>
      <c r="I77" s="14"/>
      <c r="J77" s="71">
        <f t="shared" si="4"/>
        <v>0</v>
      </c>
    </row>
    <row r="78" spans="2:10" hidden="1">
      <c r="B78" s="71" t="s">
        <v>94</v>
      </c>
      <c r="C78" s="14"/>
      <c r="D78" s="14"/>
      <c r="E78" s="14"/>
      <c r="F78" s="14"/>
      <c r="G78" s="14"/>
      <c r="H78" s="14"/>
      <c r="I78" s="14"/>
      <c r="J78" s="71">
        <f t="shared" si="4"/>
        <v>0</v>
      </c>
    </row>
    <row r="79" spans="2:10" hidden="1">
      <c r="B79" s="71" t="s">
        <v>7</v>
      </c>
      <c r="C79" s="63">
        <f>C78+C77+C76+C75+C74+C73+C72+C71+C70+C69+C68+C67+C66+C65</f>
        <v>0</v>
      </c>
      <c r="D79" s="63">
        <f t="shared" ref="D79:I79" si="5">D78+D77+D76+D75+D74+D73+D72+D71+D70+D69+D68+D67+D66+D65</f>
        <v>0</v>
      </c>
      <c r="E79" s="63">
        <f t="shared" si="5"/>
        <v>0</v>
      </c>
      <c r="F79" s="63">
        <f t="shared" si="5"/>
        <v>0</v>
      </c>
      <c r="G79" s="63">
        <f t="shared" si="5"/>
        <v>0</v>
      </c>
      <c r="H79" s="63">
        <f t="shared" si="5"/>
        <v>0</v>
      </c>
      <c r="I79" s="63">
        <f t="shared" si="5"/>
        <v>0</v>
      </c>
      <c r="J79" s="71">
        <f t="shared" si="4"/>
        <v>0</v>
      </c>
    </row>
    <row r="81" spans="2:19" s="2" customFormat="1">
      <c r="B81" s="2" t="s">
        <v>221</v>
      </c>
    </row>
    <row r="82" spans="2:19" ht="85">
      <c r="B82" s="158" t="s">
        <v>89</v>
      </c>
      <c r="C82" s="63" t="s">
        <v>10</v>
      </c>
      <c r="D82" s="63" t="s">
        <v>11</v>
      </c>
      <c r="E82" s="63" t="s">
        <v>12</v>
      </c>
      <c r="F82" s="63" t="s">
        <v>13</v>
      </c>
      <c r="G82" s="63" t="s">
        <v>16</v>
      </c>
      <c r="H82" s="63" t="s">
        <v>14</v>
      </c>
      <c r="I82" s="63" t="s">
        <v>15</v>
      </c>
      <c r="J82" s="19" t="s">
        <v>17</v>
      </c>
      <c r="K82" s="63" t="s">
        <v>18</v>
      </c>
      <c r="L82" s="63" t="s">
        <v>20</v>
      </c>
      <c r="M82" s="63" t="s">
        <v>19</v>
      </c>
      <c r="N82" s="63" t="s">
        <v>21</v>
      </c>
      <c r="O82" s="63" t="s">
        <v>22</v>
      </c>
      <c r="P82" s="63" t="s">
        <v>23</v>
      </c>
      <c r="Q82" s="63" t="s">
        <v>25</v>
      </c>
      <c r="R82" s="63" t="s">
        <v>24</v>
      </c>
      <c r="S82" s="156" t="s">
        <v>167</v>
      </c>
    </row>
    <row r="83" spans="2:19" ht="17">
      <c r="B83" s="159"/>
      <c r="C83" s="20" t="s">
        <v>95</v>
      </c>
      <c r="D83" s="20" t="s">
        <v>96</v>
      </c>
      <c r="E83" s="20" t="s">
        <v>97</v>
      </c>
      <c r="F83" s="20" t="s">
        <v>98</v>
      </c>
      <c r="G83" s="20" t="s">
        <v>99</v>
      </c>
      <c r="H83" s="20" t="s">
        <v>100</v>
      </c>
      <c r="I83" s="20" t="s">
        <v>101</v>
      </c>
      <c r="J83" s="20" t="s">
        <v>102</v>
      </c>
      <c r="K83" s="20" t="s">
        <v>103</v>
      </c>
      <c r="L83" s="20" t="s">
        <v>104</v>
      </c>
      <c r="M83" s="20" t="s">
        <v>105</v>
      </c>
      <c r="N83" s="20" t="s">
        <v>106</v>
      </c>
      <c r="O83" s="20" t="s">
        <v>107</v>
      </c>
      <c r="P83" s="20" t="s">
        <v>108</v>
      </c>
      <c r="Q83" s="20" t="s">
        <v>109</v>
      </c>
      <c r="R83" s="20" t="s">
        <v>110</v>
      </c>
      <c r="S83" s="157"/>
    </row>
    <row r="84" spans="2:19" hidden="1">
      <c r="B84" s="71" t="s">
        <v>88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71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idden="1">
      <c r="B86" s="71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idden="1">
      <c r="B87" s="71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71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71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71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>
      <c r="B91" s="71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71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idden="1">
      <c r="B93" s="71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idden="1">
      <c r="B94" s="71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71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71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71" t="s">
        <v>94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71" t="s">
        <v>7</v>
      </c>
      <c r="C98" s="63">
        <f>C97+C96+C95+C94+C93+C92+C91+C90+C89+C88+C87+C86+C85+C84</f>
        <v>0</v>
      </c>
      <c r="D98" s="63">
        <f t="shared" ref="D98:R98" si="7">D97+D96+D95+D94+D93+D92+D91+D90+D89+D88+D87+D86+D85+D84</f>
        <v>0</v>
      </c>
      <c r="E98" s="63">
        <f t="shared" si="7"/>
        <v>0</v>
      </c>
      <c r="F98" s="63">
        <f t="shared" si="7"/>
        <v>0</v>
      </c>
      <c r="G98" s="63">
        <f t="shared" si="7"/>
        <v>0</v>
      </c>
      <c r="H98" s="63">
        <f t="shared" si="7"/>
        <v>0</v>
      </c>
      <c r="I98" s="63">
        <f t="shared" si="7"/>
        <v>0</v>
      </c>
      <c r="J98" s="63">
        <f t="shared" si="7"/>
        <v>0</v>
      </c>
      <c r="K98" s="63">
        <f t="shared" si="7"/>
        <v>0</v>
      </c>
      <c r="L98" s="63">
        <f t="shared" si="7"/>
        <v>0</v>
      </c>
      <c r="M98" s="63">
        <f t="shared" si="7"/>
        <v>0</v>
      </c>
      <c r="N98" s="63">
        <f t="shared" si="7"/>
        <v>0</v>
      </c>
      <c r="O98" s="63">
        <f t="shared" si="7"/>
        <v>0</v>
      </c>
      <c r="P98" s="63">
        <f t="shared" si="7"/>
        <v>0</v>
      </c>
      <c r="Q98" s="63">
        <f t="shared" si="7"/>
        <v>0</v>
      </c>
      <c r="R98" s="63">
        <f t="shared" si="7"/>
        <v>0</v>
      </c>
      <c r="S98" s="14">
        <f t="shared" si="6"/>
        <v>0</v>
      </c>
    </row>
    <row r="100" spans="2:19" s="2" customFormat="1">
      <c r="B100" s="8" t="s">
        <v>222</v>
      </c>
    </row>
    <row r="101" spans="2:19" ht="68" customHeight="1">
      <c r="B101" s="158" t="s">
        <v>89</v>
      </c>
      <c r="C101" s="63" t="s">
        <v>26</v>
      </c>
      <c r="D101" s="63" t="s">
        <v>27</v>
      </c>
      <c r="E101" s="63" t="s">
        <v>28</v>
      </c>
      <c r="F101" s="63" t="s">
        <v>29</v>
      </c>
      <c r="G101" s="63" t="s">
        <v>30</v>
      </c>
      <c r="H101" s="63" t="s">
        <v>31</v>
      </c>
      <c r="I101" s="63" t="s">
        <v>32</v>
      </c>
      <c r="J101" s="63" t="s">
        <v>33</v>
      </c>
      <c r="K101" s="63" t="s">
        <v>34</v>
      </c>
      <c r="L101" s="63" t="s">
        <v>35</v>
      </c>
      <c r="M101" s="63" t="s">
        <v>235</v>
      </c>
      <c r="N101" s="63" t="s">
        <v>236</v>
      </c>
      <c r="O101" s="63" t="s">
        <v>24</v>
      </c>
      <c r="P101" s="156" t="s">
        <v>167</v>
      </c>
    </row>
    <row r="102" spans="2:19" ht="19">
      <c r="B102" s="159"/>
      <c r="C102" s="23" t="s">
        <v>237</v>
      </c>
      <c r="D102" s="23" t="s">
        <v>238</v>
      </c>
      <c r="E102" s="23" t="s">
        <v>239</v>
      </c>
      <c r="F102" s="23" t="s">
        <v>240</v>
      </c>
      <c r="G102" s="23" t="s">
        <v>241</v>
      </c>
      <c r="H102" s="23" t="s">
        <v>242</v>
      </c>
      <c r="I102" s="23" t="s">
        <v>243</v>
      </c>
      <c r="J102" s="23" t="s">
        <v>244</v>
      </c>
      <c r="K102" s="23" t="s">
        <v>245</v>
      </c>
      <c r="L102" s="23" t="s">
        <v>246</v>
      </c>
      <c r="M102" s="23" t="s">
        <v>247</v>
      </c>
      <c r="N102" s="23" t="s">
        <v>248</v>
      </c>
      <c r="O102" s="23" t="s">
        <v>249</v>
      </c>
      <c r="P102" s="157"/>
    </row>
    <row r="103" spans="2:19" hidden="1">
      <c r="B103" s="71" t="s">
        <v>88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14">
        <f>SUM(C103:O103)</f>
        <v>0</v>
      </c>
    </row>
    <row r="104" spans="2:19" hidden="1">
      <c r="B104" s="71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idden="1">
      <c r="B105" s="71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idden="1">
      <c r="B106" s="71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idden="1">
      <c r="B107" s="71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idden="1">
      <c r="B108" s="71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idden="1">
      <c r="B109" s="71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>
      <c r="B110" s="71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 hidden="1">
      <c r="B111" s="71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 hidden="1">
      <c r="B112" s="71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 hidden="1">
      <c r="B113" s="71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idden="1">
      <c r="B114" s="71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idden="1">
      <c r="B115" s="71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idden="1">
      <c r="B116" s="71" t="s">
        <v>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idden="1">
      <c r="B117" s="71" t="s">
        <v>7</v>
      </c>
      <c r="C117" s="63">
        <f>C116+C115+C114+C113+C112+C111+C110+C109+C108+C107+C106+C105+C104+C103</f>
        <v>0</v>
      </c>
      <c r="D117" s="63">
        <f t="shared" ref="D117:O117" si="9">D116+D115+D114+D113+D112+D111+D110+D109+D108+D107+D106+D105+D104+D103</f>
        <v>0</v>
      </c>
      <c r="E117" s="63">
        <f t="shared" si="9"/>
        <v>0</v>
      </c>
      <c r="F117" s="63">
        <f t="shared" si="9"/>
        <v>0</v>
      </c>
      <c r="G117" s="63">
        <f t="shared" si="9"/>
        <v>0</v>
      </c>
      <c r="H117" s="63">
        <f t="shared" si="9"/>
        <v>0</v>
      </c>
      <c r="I117" s="63">
        <f t="shared" si="9"/>
        <v>0</v>
      </c>
      <c r="J117" s="63">
        <f t="shared" si="9"/>
        <v>0</v>
      </c>
      <c r="K117" s="63">
        <f t="shared" si="9"/>
        <v>0</v>
      </c>
      <c r="L117" s="63">
        <f t="shared" si="9"/>
        <v>0</v>
      </c>
      <c r="M117" s="63">
        <f t="shared" si="9"/>
        <v>0</v>
      </c>
      <c r="N117" s="63">
        <f t="shared" si="9"/>
        <v>0</v>
      </c>
      <c r="O117" s="63">
        <f t="shared" si="9"/>
        <v>0</v>
      </c>
      <c r="P117" s="14">
        <f t="shared" si="8"/>
        <v>0</v>
      </c>
    </row>
    <row r="120" spans="2:16" s="2" customFormat="1">
      <c r="B120" s="9" t="s">
        <v>223</v>
      </c>
    </row>
    <row r="121" spans="2:16" ht="77.5" customHeight="1">
      <c r="B121" s="131" t="s">
        <v>89</v>
      </c>
      <c r="C121" s="64" t="s">
        <v>8</v>
      </c>
      <c r="D121" s="64" t="s">
        <v>9</v>
      </c>
      <c r="E121" s="63" t="s">
        <v>167</v>
      </c>
    </row>
    <row r="122" spans="2:16" hidden="1">
      <c r="B122" s="71" t="s">
        <v>88</v>
      </c>
      <c r="C122" s="71"/>
      <c r="D122" s="71"/>
      <c r="E122" s="71">
        <f>SUM(C122:D122)</f>
        <v>0</v>
      </c>
    </row>
    <row r="123" spans="2:16" hidden="1">
      <c r="B123" s="71">
        <v>1</v>
      </c>
      <c r="C123" s="71"/>
      <c r="D123" s="71"/>
      <c r="E123" s="71">
        <f t="shared" ref="E123:E136" si="10">SUM(C123:D123)</f>
        <v>0</v>
      </c>
    </row>
    <row r="124" spans="2:16" hidden="1">
      <c r="B124" s="71">
        <v>2</v>
      </c>
      <c r="C124" s="71"/>
      <c r="D124" s="71"/>
      <c r="E124" s="71">
        <f t="shared" si="10"/>
        <v>0</v>
      </c>
    </row>
    <row r="125" spans="2:16" hidden="1">
      <c r="B125" s="71">
        <v>3</v>
      </c>
      <c r="C125" s="71"/>
      <c r="D125" s="71"/>
      <c r="E125" s="71">
        <f t="shared" si="10"/>
        <v>0</v>
      </c>
    </row>
    <row r="126" spans="2:16" hidden="1">
      <c r="B126" s="71">
        <v>4</v>
      </c>
      <c r="C126" s="71"/>
      <c r="D126" s="71"/>
      <c r="E126" s="71">
        <f t="shared" si="10"/>
        <v>0</v>
      </c>
    </row>
    <row r="127" spans="2:16" hidden="1">
      <c r="B127" s="71">
        <v>5</v>
      </c>
      <c r="C127" s="71"/>
      <c r="D127" s="71"/>
      <c r="E127" s="71">
        <f t="shared" si="10"/>
        <v>0</v>
      </c>
    </row>
    <row r="128" spans="2:16" hidden="1">
      <c r="B128" s="71">
        <v>6</v>
      </c>
      <c r="C128" s="71"/>
      <c r="D128" s="71"/>
      <c r="E128" s="71">
        <f t="shared" si="10"/>
        <v>0</v>
      </c>
    </row>
    <row r="129" spans="2:14">
      <c r="B129" s="71">
        <v>7</v>
      </c>
      <c r="C129" s="71"/>
      <c r="D129" s="71"/>
      <c r="E129" s="71">
        <f t="shared" si="10"/>
        <v>0</v>
      </c>
    </row>
    <row r="130" spans="2:14" hidden="1">
      <c r="B130" s="71">
        <v>8</v>
      </c>
      <c r="C130" s="71"/>
      <c r="D130" s="71"/>
      <c r="E130" s="71">
        <f t="shared" si="10"/>
        <v>0</v>
      </c>
    </row>
    <row r="131" spans="2:14" hidden="1">
      <c r="B131" s="71">
        <v>9</v>
      </c>
      <c r="C131" s="71"/>
      <c r="D131" s="71"/>
      <c r="E131" s="71">
        <f t="shared" si="10"/>
        <v>0</v>
      </c>
    </row>
    <row r="132" spans="2:14" hidden="1">
      <c r="B132" s="71">
        <v>10</v>
      </c>
      <c r="C132" s="71"/>
      <c r="D132" s="71"/>
      <c r="E132" s="71">
        <f t="shared" si="10"/>
        <v>0</v>
      </c>
    </row>
    <row r="133" spans="2:14" hidden="1">
      <c r="B133" s="71">
        <v>11</v>
      </c>
      <c r="C133" s="71"/>
      <c r="D133" s="71"/>
      <c r="E133" s="71">
        <f t="shared" si="10"/>
        <v>0</v>
      </c>
    </row>
    <row r="134" spans="2:14" hidden="1">
      <c r="B134" s="71">
        <v>12</v>
      </c>
      <c r="C134" s="71"/>
      <c r="D134" s="71"/>
      <c r="E134" s="71">
        <f t="shared" si="10"/>
        <v>0</v>
      </c>
    </row>
    <row r="135" spans="2:14" hidden="1">
      <c r="B135" s="71" t="s">
        <v>94</v>
      </c>
      <c r="C135" s="71"/>
      <c r="D135" s="71"/>
      <c r="E135" s="71">
        <f t="shared" si="10"/>
        <v>0</v>
      </c>
    </row>
    <row r="136" spans="2:14" hidden="1">
      <c r="B136" s="71" t="s">
        <v>7</v>
      </c>
      <c r="C136" s="63">
        <f>C135+C134+C133+C132+C131+C130+C129+C128+C127+C126+C125+C124+C123+C122</f>
        <v>0</v>
      </c>
      <c r="D136" s="63">
        <f>D135+D134+D133+D132+D131+D130+D129+D128+D127+D126+D125+D124+D123+D122</f>
        <v>0</v>
      </c>
      <c r="E136" s="71">
        <f t="shared" si="10"/>
        <v>0</v>
      </c>
    </row>
    <row r="138" spans="2:14" s="2" customFormat="1">
      <c r="B138" s="8" t="s">
        <v>224</v>
      </c>
    </row>
    <row r="139" spans="2:14" s="6" customFormat="1" ht="108.5" customHeight="1">
      <c r="B139" s="158" t="s">
        <v>89</v>
      </c>
      <c r="C139" s="63" t="s">
        <v>36</v>
      </c>
      <c r="D139" s="63" t="s">
        <v>37</v>
      </c>
      <c r="E139" s="63" t="s">
        <v>38</v>
      </c>
      <c r="F139" s="63" t="s">
        <v>39</v>
      </c>
      <c r="G139" s="63" t="s">
        <v>40</v>
      </c>
      <c r="H139" s="63" t="s">
        <v>41</v>
      </c>
      <c r="I139" s="63" t="s">
        <v>42</v>
      </c>
      <c r="J139" s="63" t="s">
        <v>43</v>
      </c>
      <c r="K139" s="63" t="s">
        <v>44</v>
      </c>
      <c r="L139" s="63" t="s">
        <v>250</v>
      </c>
      <c r="M139" s="156" t="s">
        <v>167</v>
      </c>
      <c r="N139" s="7"/>
    </row>
    <row r="140" spans="2:14" s="6" customFormat="1" ht="19">
      <c r="B140" s="159"/>
      <c r="C140" s="23" t="s">
        <v>120</v>
      </c>
      <c r="D140" s="23" t="s">
        <v>121</v>
      </c>
      <c r="E140" s="23" t="s">
        <v>122</v>
      </c>
      <c r="F140" s="23" t="s">
        <v>123</v>
      </c>
      <c r="G140" s="23" t="s">
        <v>124</v>
      </c>
      <c r="H140" s="23" t="s">
        <v>125</v>
      </c>
      <c r="I140" s="23" t="s">
        <v>126</v>
      </c>
      <c r="J140" s="23" t="s">
        <v>127</v>
      </c>
      <c r="K140" s="23" t="s">
        <v>128</v>
      </c>
      <c r="L140" s="23" t="s">
        <v>129</v>
      </c>
      <c r="M140" s="157"/>
      <c r="N140" s="7"/>
    </row>
    <row r="141" spans="2:14" hidden="1">
      <c r="B141" s="71" t="s">
        <v>88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71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71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71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71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71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71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>
      <c r="B148" s="71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71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idden="1">
      <c r="B150" s="71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idden="1">
      <c r="B151" s="71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71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71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idden="1">
      <c r="B154" s="71" t="s">
        <v>94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71" t="s">
        <v>7</v>
      </c>
      <c r="C155" s="63">
        <f>C154+C153+C152+C151+C150+C149+C148+C147+C146+C145+C144+C143+C142+C141</f>
        <v>0</v>
      </c>
      <c r="D155" s="63">
        <f t="shared" ref="D155:L155" si="12">D154+D153+D152+D151+D150+D149+D148+D147+D146+D145+D144+D143+D142+D141</f>
        <v>0</v>
      </c>
      <c r="E155" s="63">
        <f t="shared" si="12"/>
        <v>0</v>
      </c>
      <c r="F155" s="63">
        <f t="shared" si="12"/>
        <v>0</v>
      </c>
      <c r="G155" s="63">
        <f t="shared" si="12"/>
        <v>0</v>
      </c>
      <c r="H155" s="63">
        <f t="shared" si="12"/>
        <v>0</v>
      </c>
      <c r="I155" s="63">
        <f t="shared" si="12"/>
        <v>0</v>
      </c>
      <c r="J155" s="63">
        <f t="shared" si="12"/>
        <v>0</v>
      </c>
      <c r="K155" s="63">
        <f t="shared" si="12"/>
        <v>0</v>
      </c>
      <c r="L155" s="63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225</v>
      </c>
      <c r="C157" s="10"/>
      <c r="D157" s="10"/>
      <c r="E157" s="10"/>
    </row>
    <row r="158" spans="2:15" ht="57" customHeight="1">
      <c r="B158" s="158" t="s">
        <v>89</v>
      </c>
      <c r="C158" s="63" t="s">
        <v>45</v>
      </c>
      <c r="D158" s="63" t="s">
        <v>46</v>
      </c>
      <c r="E158" s="63" t="s">
        <v>47</v>
      </c>
      <c r="F158" s="63" t="s">
        <v>50</v>
      </c>
      <c r="G158" s="63" t="s">
        <v>26</v>
      </c>
      <c r="H158" s="63" t="s">
        <v>51</v>
      </c>
      <c r="I158" s="63" t="s">
        <v>52</v>
      </c>
      <c r="J158" s="63" t="s">
        <v>53</v>
      </c>
      <c r="K158" s="63" t="s">
        <v>54</v>
      </c>
      <c r="L158" s="63" t="s">
        <v>251</v>
      </c>
      <c r="M158" s="63" t="s">
        <v>252</v>
      </c>
      <c r="N158" s="63" t="s">
        <v>229</v>
      </c>
      <c r="O158" s="156" t="s">
        <v>167</v>
      </c>
    </row>
    <row r="159" spans="2:15" ht="16" customHeight="1">
      <c r="B159" s="159"/>
      <c r="C159" s="23" t="s">
        <v>130</v>
      </c>
      <c r="D159" s="23" t="s">
        <v>131</v>
      </c>
      <c r="E159" s="23" t="s">
        <v>132</v>
      </c>
      <c r="F159" s="23" t="s">
        <v>133</v>
      </c>
      <c r="G159" s="23" t="s">
        <v>134</v>
      </c>
      <c r="H159" s="23" t="s">
        <v>135</v>
      </c>
      <c r="I159" s="23" t="s">
        <v>136</v>
      </c>
      <c r="J159" s="23" t="s">
        <v>137</v>
      </c>
      <c r="K159" s="23" t="s">
        <v>138</v>
      </c>
      <c r="L159" s="23" t="s">
        <v>139</v>
      </c>
      <c r="M159" s="23" t="s">
        <v>227</v>
      </c>
      <c r="N159" s="23" t="s">
        <v>253</v>
      </c>
      <c r="O159" s="157"/>
    </row>
    <row r="160" spans="2:15" hidden="1">
      <c r="B160" s="71" t="s">
        <v>88</v>
      </c>
      <c r="C160" s="63"/>
      <c r="D160" s="63"/>
      <c r="E160" s="63"/>
      <c r="F160" s="71"/>
      <c r="G160" s="71"/>
      <c r="H160" s="71"/>
      <c r="I160" s="71"/>
      <c r="J160" s="71"/>
      <c r="K160" s="71"/>
      <c r="L160" s="71"/>
      <c r="M160" s="71"/>
      <c r="N160" s="71"/>
      <c r="O160" s="71">
        <f>SUM(C160:N160)</f>
        <v>0</v>
      </c>
    </row>
    <row r="161" spans="2:15" hidden="1">
      <c r="B161" s="71">
        <v>1</v>
      </c>
      <c r="C161" s="63"/>
      <c r="D161" s="63"/>
      <c r="E161" s="63"/>
      <c r="F161" s="71"/>
      <c r="G161" s="71"/>
      <c r="H161" s="71"/>
      <c r="I161" s="71"/>
      <c r="J161" s="71"/>
      <c r="K161" s="71"/>
      <c r="L161" s="71"/>
      <c r="M161" s="71"/>
      <c r="N161" s="71"/>
      <c r="O161" s="71">
        <f t="shared" ref="O161:O174" si="13">SUM(C161:N161)</f>
        <v>0</v>
      </c>
    </row>
    <row r="162" spans="2:15" hidden="1">
      <c r="B162" s="71">
        <v>2</v>
      </c>
      <c r="C162" s="63"/>
      <c r="D162" s="63"/>
      <c r="E162" s="63"/>
      <c r="F162" s="71"/>
      <c r="G162" s="71"/>
      <c r="H162" s="71"/>
      <c r="I162" s="71"/>
      <c r="J162" s="71"/>
      <c r="K162" s="71"/>
      <c r="L162" s="71"/>
      <c r="M162" s="71"/>
      <c r="N162" s="71"/>
      <c r="O162" s="71">
        <f t="shared" si="13"/>
        <v>0</v>
      </c>
    </row>
    <row r="163" spans="2:15" hidden="1">
      <c r="B163" s="71">
        <v>3</v>
      </c>
      <c r="C163" s="63"/>
      <c r="D163" s="63"/>
      <c r="E163" s="63"/>
      <c r="F163" s="71"/>
      <c r="G163" s="71"/>
      <c r="H163" s="71"/>
      <c r="I163" s="71"/>
      <c r="J163" s="71"/>
      <c r="K163" s="71"/>
      <c r="L163" s="71"/>
      <c r="M163" s="71"/>
      <c r="N163" s="71"/>
      <c r="O163" s="71">
        <f t="shared" si="13"/>
        <v>0</v>
      </c>
    </row>
    <row r="164" spans="2:15" hidden="1">
      <c r="B164" s="71">
        <v>4</v>
      </c>
      <c r="C164" s="63"/>
      <c r="D164" s="63"/>
      <c r="E164" s="63"/>
      <c r="F164" s="71"/>
      <c r="G164" s="71"/>
      <c r="H164" s="71"/>
      <c r="I164" s="71"/>
      <c r="J164" s="71"/>
      <c r="K164" s="71"/>
      <c r="L164" s="71"/>
      <c r="M164" s="71"/>
      <c r="N164" s="71"/>
      <c r="O164" s="71">
        <f t="shared" si="13"/>
        <v>0</v>
      </c>
    </row>
    <row r="165" spans="2:15" hidden="1">
      <c r="B165" s="71">
        <v>5</v>
      </c>
      <c r="C165" s="63"/>
      <c r="D165" s="63"/>
      <c r="E165" s="63"/>
      <c r="F165" s="71"/>
      <c r="G165" s="71"/>
      <c r="H165" s="71"/>
      <c r="I165" s="71"/>
      <c r="J165" s="71"/>
      <c r="K165" s="71"/>
      <c r="L165" s="71"/>
      <c r="M165" s="71"/>
      <c r="N165" s="71"/>
      <c r="O165" s="71">
        <f t="shared" si="13"/>
        <v>0</v>
      </c>
    </row>
    <row r="166" spans="2:15" hidden="1">
      <c r="B166" s="71">
        <v>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>
        <f t="shared" si="13"/>
        <v>0</v>
      </c>
    </row>
    <row r="167" spans="2:15">
      <c r="B167" s="71">
        <v>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>
        <f t="shared" si="13"/>
        <v>0</v>
      </c>
    </row>
    <row r="168" spans="2:15" hidden="1">
      <c r="B168" s="71">
        <v>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>
        <f t="shared" si="13"/>
        <v>0</v>
      </c>
    </row>
    <row r="169" spans="2:15" hidden="1">
      <c r="B169" s="71">
        <v>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>
        <f t="shared" si="13"/>
        <v>0</v>
      </c>
    </row>
    <row r="170" spans="2:15" hidden="1">
      <c r="B170" s="71">
        <v>10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>
        <f t="shared" si="13"/>
        <v>0</v>
      </c>
    </row>
    <row r="171" spans="2:15" hidden="1">
      <c r="B171" s="71">
        <v>11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>
        <f t="shared" si="13"/>
        <v>0</v>
      </c>
    </row>
    <row r="172" spans="2:15" hidden="1">
      <c r="B172" s="71">
        <v>12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>
        <f t="shared" si="13"/>
        <v>0</v>
      </c>
    </row>
    <row r="173" spans="2:15" hidden="1">
      <c r="B173" s="71" t="s">
        <v>94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>
        <f t="shared" si="13"/>
        <v>0</v>
      </c>
    </row>
    <row r="174" spans="2:15" hidden="1">
      <c r="B174" s="71" t="s">
        <v>7</v>
      </c>
      <c r="C174" s="63">
        <f>SUM(C160:C173)</f>
        <v>0</v>
      </c>
      <c r="D174" s="63">
        <f t="shared" ref="D174:N174" si="14">SUM(D160:D173)</f>
        <v>0</v>
      </c>
      <c r="E174" s="63">
        <f t="shared" si="14"/>
        <v>0</v>
      </c>
      <c r="F174" s="63">
        <f t="shared" si="14"/>
        <v>0</v>
      </c>
      <c r="G174" s="63">
        <f t="shared" si="14"/>
        <v>0</v>
      </c>
      <c r="H174" s="63">
        <f t="shared" si="14"/>
        <v>0</v>
      </c>
      <c r="I174" s="63">
        <f t="shared" si="14"/>
        <v>0</v>
      </c>
      <c r="J174" s="63">
        <f t="shared" si="14"/>
        <v>0</v>
      </c>
      <c r="K174" s="63">
        <f t="shared" si="14"/>
        <v>0</v>
      </c>
      <c r="L174" s="63">
        <f t="shared" si="14"/>
        <v>0</v>
      </c>
      <c r="M174" s="63">
        <f t="shared" si="14"/>
        <v>0</v>
      </c>
      <c r="N174" s="63">
        <f t="shared" si="14"/>
        <v>0</v>
      </c>
      <c r="O174" s="71">
        <f t="shared" si="13"/>
        <v>0</v>
      </c>
    </row>
    <row r="176" spans="2:15" s="2" customFormat="1" ht="14.5" customHeight="1">
      <c r="B176" s="33" t="s">
        <v>226</v>
      </c>
      <c r="C176" s="8"/>
      <c r="D176" s="8"/>
      <c r="E176" s="8"/>
      <c r="F176" s="8"/>
      <c r="G176" s="8"/>
      <c r="H176" s="8"/>
    </row>
    <row r="177" spans="2:36" ht="240.5" customHeight="1">
      <c r="B177" s="158" t="s">
        <v>89</v>
      </c>
      <c r="C177" s="63" t="s">
        <v>57</v>
      </c>
      <c r="D177" s="63" t="s">
        <v>254</v>
      </c>
      <c r="E177" s="63" t="s">
        <v>58</v>
      </c>
      <c r="F177" s="63" t="s">
        <v>59</v>
      </c>
      <c r="G177" s="63" t="s">
        <v>61</v>
      </c>
      <c r="H177" s="63" t="s">
        <v>62</v>
      </c>
      <c r="I177" s="63" t="s">
        <v>66</v>
      </c>
      <c r="J177" s="63" t="s">
        <v>67</v>
      </c>
      <c r="K177" s="63" t="s">
        <v>68</v>
      </c>
      <c r="L177" s="63" t="s">
        <v>69</v>
      </c>
      <c r="M177" s="63" t="s">
        <v>70</v>
      </c>
      <c r="N177" s="63" t="s">
        <v>71</v>
      </c>
      <c r="O177" s="63" t="s">
        <v>72</v>
      </c>
      <c r="P177" s="63" t="s">
        <v>73</v>
      </c>
      <c r="Q177" s="63" t="s">
        <v>74</v>
      </c>
      <c r="R177" s="63" t="s">
        <v>255</v>
      </c>
      <c r="S177" s="63" t="s">
        <v>256</v>
      </c>
      <c r="T177" s="63" t="s">
        <v>257</v>
      </c>
      <c r="U177" s="63" t="s">
        <v>75</v>
      </c>
      <c r="V177" s="63" t="s">
        <v>76</v>
      </c>
      <c r="W177" s="63" t="s">
        <v>77</v>
      </c>
      <c r="X177" s="63" t="s">
        <v>258</v>
      </c>
      <c r="Y177" s="63" t="s">
        <v>78</v>
      </c>
      <c r="Z177" s="63" t="s">
        <v>80</v>
      </c>
      <c r="AA177" s="63" t="s">
        <v>83</v>
      </c>
      <c r="AB177" s="63" t="s">
        <v>84</v>
      </c>
      <c r="AC177" s="63" t="s">
        <v>79</v>
      </c>
      <c r="AD177" s="63" t="s">
        <v>81</v>
      </c>
      <c r="AE177" s="63" t="s">
        <v>259</v>
      </c>
      <c r="AF177" s="63" t="s">
        <v>82</v>
      </c>
      <c r="AG177" s="63" t="s">
        <v>85</v>
      </c>
      <c r="AH177" s="63" t="s">
        <v>260</v>
      </c>
      <c r="AI177" s="63" t="s">
        <v>261</v>
      </c>
      <c r="AJ177" s="156" t="s">
        <v>167</v>
      </c>
    </row>
    <row r="178" spans="2:36" ht="16.5" customHeight="1">
      <c r="B178" s="159"/>
      <c r="C178" s="23" t="s">
        <v>262</v>
      </c>
      <c r="D178" s="23" t="s">
        <v>263</v>
      </c>
      <c r="E178" s="23" t="s">
        <v>264</v>
      </c>
      <c r="F178" s="23" t="s">
        <v>265</v>
      </c>
      <c r="G178" s="23" t="s">
        <v>266</v>
      </c>
      <c r="H178" s="23" t="s">
        <v>267</v>
      </c>
      <c r="I178" s="23" t="s">
        <v>268</v>
      </c>
      <c r="J178" s="23" t="s">
        <v>269</v>
      </c>
      <c r="K178" s="23" t="s">
        <v>270</v>
      </c>
      <c r="L178" s="23" t="s">
        <v>271</v>
      </c>
      <c r="M178" s="23" t="s">
        <v>272</v>
      </c>
      <c r="N178" s="23" t="s">
        <v>273</v>
      </c>
      <c r="O178" s="23" t="s">
        <v>274</v>
      </c>
      <c r="P178" s="23" t="s">
        <v>275</v>
      </c>
      <c r="Q178" s="23" t="s">
        <v>276</v>
      </c>
      <c r="R178" s="23" t="s">
        <v>277</v>
      </c>
      <c r="S178" s="23" t="s">
        <v>278</v>
      </c>
      <c r="T178" s="23" t="s">
        <v>279</v>
      </c>
      <c r="U178" s="23" t="s">
        <v>280</v>
      </c>
      <c r="V178" s="23" t="s">
        <v>281</v>
      </c>
      <c r="W178" s="23" t="s">
        <v>282</v>
      </c>
      <c r="X178" s="23" t="s">
        <v>283</v>
      </c>
      <c r="Y178" s="23" t="s">
        <v>284</v>
      </c>
      <c r="Z178" s="23" t="s">
        <v>285</v>
      </c>
      <c r="AA178" s="23" t="s">
        <v>286</v>
      </c>
      <c r="AB178" s="23" t="s">
        <v>287</v>
      </c>
      <c r="AC178" s="23" t="s">
        <v>288</v>
      </c>
      <c r="AD178" s="23" t="s">
        <v>289</v>
      </c>
      <c r="AE178" s="23" t="s">
        <v>290</v>
      </c>
      <c r="AF178" s="23" t="s">
        <v>291</v>
      </c>
      <c r="AG178" s="23" t="s">
        <v>292</v>
      </c>
      <c r="AH178" s="23" t="s">
        <v>293</v>
      </c>
      <c r="AI178" s="23" t="s">
        <v>294</v>
      </c>
      <c r="AJ178" s="157"/>
    </row>
    <row r="179" spans="2:36" hidden="1">
      <c r="B179" s="71" t="s">
        <v>88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idden="1">
      <c r="B180" s="71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idden="1">
      <c r="B181" s="71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71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71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71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71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>
      <c r="B186" s="71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71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idden="1">
      <c r="B188" s="71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idden="1">
      <c r="B189" s="71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71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71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71" t="s">
        <v>94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71" t="s">
        <v>7</v>
      </c>
      <c r="C193" s="63">
        <f>C192+C191+C190+C189+C188+C187+C186+C185+C184+C183+C182+C181+C180+C179</f>
        <v>0</v>
      </c>
      <c r="D193" s="63">
        <f t="shared" ref="D193:AI193" si="16">D192+D191+D190+D189+D188+D187+D186+D185+D184+D183+D182+D181+D180+D179</f>
        <v>0</v>
      </c>
      <c r="E193" s="63">
        <f t="shared" si="16"/>
        <v>0</v>
      </c>
      <c r="F193" s="63">
        <f t="shared" si="16"/>
        <v>0</v>
      </c>
      <c r="G193" s="63">
        <f t="shared" si="16"/>
        <v>0</v>
      </c>
      <c r="H193" s="63">
        <f t="shared" si="16"/>
        <v>0</v>
      </c>
      <c r="I193" s="63">
        <f t="shared" si="16"/>
        <v>0</v>
      </c>
      <c r="J193" s="63">
        <f t="shared" si="16"/>
        <v>0</v>
      </c>
      <c r="K193" s="63">
        <f t="shared" si="16"/>
        <v>0</v>
      </c>
      <c r="L193" s="63">
        <f t="shared" si="16"/>
        <v>0</v>
      </c>
      <c r="M193" s="63">
        <f t="shared" si="16"/>
        <v>0</v>
      </c>
      <c r="N193" s="63">
        <f t="shared" si="16"/>
        <v>0</v>
      </c>
      <c r="O193" s="63">
        <f t="shared" si="16"/>
        <v>0</v>
      </c>
      <c r="P193" s="63">
        <f t="shared" si="16"/>
        <v>0</v>
      </c>
      <c r="Q193" s="63">
        <f t="shared" si="16"/>
        <v>0</v>
      </c>
      <c r="R193" s="63">
        <f t="shared" si="16"/>
        <v>0</v>
      </c>
      <c r="S193" s="63">
        <f t="shared" si="16"/>
        <v>0</v>
      </c>
      <c r="T193" s="63">
        <f t="shared" si="16"/>
        <v>0</v>
      </c>
      <c r="U193" s="63">
        <f t="shared" si="16"/>
        <v>0</v>
      </c>
      <c r="V193" s="63">
        <f t="shared" si="16"/>
        <v>0</v>
      </c>
      <c r="W193" s="63">
        <f t="shared" si="16"/>
        <v>0</v>
      </c>
      <c r="X193" s="63">
        <f t="shared" si="16"/>
        <v>0</v>
      </c>
      <c r="Y193" s="63">
        <f t="shared" si="16"/>
        <v>0</v>
      </c>
      <c r="Z193" s="63">
        <f t="shared" si="16"/>
        <v>0</v>
      </c>
      <c r="AA193" s="63">
        <f t="shared" si="16"/>
        <v>0</v>
      </c>
      <c r="AB193" s="63">
        <f t="shared" si="16"/>
        <v>0</v>
      </c>
      <c r="AC193" s="63">
        <f t="shared" si="16"/>
        <v>0</v>
      </c>
      <c r="AD193" s="63">
        <f t="shared" si="16"/>
        <v>0</v>
      </c>
      <c r="AE193" s="63">
        <f t="shared" si="16"/>
        <v>0</v>
      </c>
      <c r="AF193" s="63">
        <f t="shared" si="16"/>
        <v>0</v>
      </c>
      <c r="AG193" s="63">
        <f t="shared" si="16"/>
        <v>0</v>
      </c>
      <c r="AH193" s="63">
        <f t="shared" si="16"/>
        <v>0</v>
      </c>
      <c r="AI193" s="63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64" t="s">
        <v>89</v>
      </c>
      <c r="C197" s="64" t="s">
        <v>8</v>
      </c>
      <c r="D197" s="64" t="s">
        <v>9</v>
      </c>
      <c r="E197" s="63" t="s">
        <v>167</v>
      </c>
    </row>
    <row r="198" spans="2:36" hidden="1">
      <c r="B198" s="71" t="s">
        <v>88</v>
      </c>
      <c r="C198" s="14"/>
      <c r="D198" s="14"/>
      <c r="E198" s="18">
        <f>SUM(C198:D198)</f>
        <v>0</v>
      </c>
    </row>
    <row r="199" spans="2:36" hidden="1">
      <c r="B199" s="71">
        <v>1</v>
      </c>
      <c r="C199" s="14"/>
      <c r="D199" s="14"/>
      <c r="E199" s="18">
        <f t="shared" ref="E199:E212" si="17">SUM(C199:D199)</f>
        <v>0</v>
      </c>
    </row>
    <row r="200" spans="2:36" hidden="1">
      <c r="B200" s="71">
        <v>2</v>
      </c>
      <c r="C200" s="14"/>
      <c r="D200" s="14"/>
      <c r="E200" s="18">
        <f t="shared" si="17"/>
        <v>0</v>
      </c>
    </row>
    <row r="201" spans="2:36" hidden="1">
      <c r="B201" s="71">
        <v>3</v>
      </c>
      <c r="C201" s="14"/>
      <c r="D201" s="14"/>
      <c r="E201" s="18">
        <f t="shared" si="17"/>
        <v>0</v>
      </c>
    </row>
    <row r="202" spans="2:36" hidden="1">
      <c r="B202" s="71">
        <v>4</v>
      </c>
      <c r="C202" s="14"/>
      <c r="D202" s="14"/>
      <c r="E202" s="18">
        <f t="shared" si="17"/>
        <v>0</v>
      </c>
    </row>
    <row r="203" spans="2:36" hidden="1">
      <c r="B203" s="71">
        <v>5</v>
      </c>
      <c r="C203" s="14"/>
      <c r="D203" s="14"/>
      <c r="E203" s="18">
        <f t="shared" si="17"/>
        <v>0</v>
      </c>
    </row>
    <row r="204" spans="2:36" hidden="1">
      <c r="B204" s="71">
        <v>6</v>
      </c>
      <c r="C204" s="14"/>
      <c r="D204" s="14"/>
      <c r="E204" s="18">
        <f t="shared" si="17"/>
        <v>0</v>
      </c>
    </row>
    <row r="205" spans="2:36">
      <c r="B205" s="71">
        <v>7</v>
      </c>
      <c r="C205" s="14"/>
      <c r="D205" s="14"/>
      <c r="E205" s="18">
        <f t="shared" si="17"/>
        <v>0</v>
      </c>
    </row>
    <row r="206" spans="2:36" hidden="1">
      <c r="B206" s="71">
        <v>8</v>
      </c>
      <c r="C206" s="14"/>
      <c r="D206" s="14"/>
      <c r="E206" s="18">
        <f t="shared" si="17"/>
        <v>0</v>
      </c>
    </row>
    <row r="207" spans="2:36" hidden="1">
      <c r="B207" s="71">
        <v>9</v>
      </c>
      <c r="C207" s="14"/>
      <c r="D207" s="14"/>
      <c r="E207" s="18">
        <f t="shared" si="17"/>
        <v>0</v>
      </c>
    </row>
    <row r="208" spans="2:36" hidden="1">
      <c r="B208" s="71">
        <v>10</v>
      </c>
      <c r="C208" s="14"/>
      <c r="D208" s="14"/>
      <c r="E208" s="18">
        <f t="shared" si="17"/>
        <v>0</v>
      </c>
    </row>
    <row r="209" spans="2:10" hidden="1">
      <c r="B209" s="71">
        <v>11</v>
      </c>
      <c r="C209" s="14"/>
      <c r="D209" s="14"/>
      <c r="E209" s="18">
        <f t="shared" si="17"/>
        <v>0</v>
      </c>
    </row>
    <row r="210" spans="2:10" hidden="1">
      <c r="B210" s="71">
        <v>12</v>
      </c>
      <c r="C210" s="14"/>
      <c r="D210" s="14"/>
      <c r="E210" s="18">
        <f t="shared" si="17"/>
        <v>0</v>
      </c>
    </row>
    <row r="211" spans="2:10" hidden="1">
      <c r="B211" s="71" t="s">
        <v>94</v>
      </c>
      <c r="C211" s="14"/>
      <c r="D211" s="14"/>
      <c r="E211" s="18">
        <f t="shared" si="17"/>
        <v>0</v>
      </c>
    </row>
    <row r="212" spans="2:10" hidden="1">
      <c r="B212" s="71" t="s">
        <v>7</v>
      </c>
      <c r="C212" s="63">
        <f>C211+C210+C209+C208+C207+C206+C205+C204+C203+C202+C201+C200+C199+C198</f>
        <v>0</v>
      </c>
      <c r="D212" s="63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228</v>
      </c>
    </row>
    <row r="215" spans="2:10" ht="85">
      <c r="B215" s="158" t="s">
        <v>89</v>
      </c>
      <c r="C215" s="17" t="s">
        <v>55</v>
      </c>
      <c r="D215" s="17" t="s">
        <v>56</v>
      </c>
      <c r="E215" s="63" t="s">
        <v>60</v>
      </c>
      <c r="F215" s="63" t="s">
        <v>64</v>
      </c>
      <c r="G215" s="63" t="s">
        <v>63</v>
      </c>
      <c r="H215" s="63" t="s">
        <v>65</v>
      </c>
      <c r="I215" s="63" t="s">
        <v>87</v>
      </c>
      <c r="J215" s="156" t="s">
        <v>344</v>
      </c>
    </row>
    <row r="216" spans="2:10" ht="19">
      <c r="B216" s="159"/>
      <c r="C216" s="23" t="s">
        <v>140</v>
      </c>
      <c r="D216" s="23" t="s">
        <v>141</v>
      </c>
      <c r="E216" s="23" t="s">
        <v>142</v>
      </c>
      <c r="F216" s="23" t="s">
        <v>143</v>
      </c>
      <c r="G216" s="23" t="s">
        <v>144</v>
      </c>
      <c r="H216" s="23" t="s">
        <v>145</v>
      </c>
      <c r="I216" s="23" t="s">
        <v>146</v>
      </c>
      <c r="J216" s="157"/>
    </row>
    <row r="217" spans="2:10" hidden="1">
      <c r="B217" s="71" t="s">
        <v>88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idden="1">
      <c r="B218" s="71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idden="1">
      <c r="B219" s="71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71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71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71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71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>
      <c r="B224" s="71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71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idden="1">
      <c r="B226" s="71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idden="1">
      <c r="B227" s="71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71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71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71" t="s">
        <v>94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71" t="s">
        <v>7</v>
      </c>
      <c r="C231" s="63">
        <f>C230+C229+C228+C227+C226+C225+C224+C223+C222+C221+C220+C219+C218+C217</f>
        <v>0</v>
      </c>
      <c r="D231" s="63">
        <f t="shared" ref="D231:I231" si="19">D230+D229+D228+D227+D226+D225+D224+D223+D222+D221+D220+D219+D218+D217</f>
        <v>0</v>
      </c>
      <c r="E231" s="63">
        <f t="shared" si="19"/>
        <v>0</v>
      </c>
      <c r="F231" s="63">
        <f t="shared" si="19"/>
        <v>0</v>
      </c>
      <c r="G231" s="63">
        <f t="shared" si="19"/>
        <v>0</v>
      </c>
      <c r="H231" s="63">
        <f t="shared" si="19"/>
        <v>0</v>
      </c>
      <c r="I231" s="63">
        <f t="shared" si="19"/>
        <v>0</v>
      </c>
      <c r="J231" s="18">
        <f t="shared" si="18"/>
        <v>0</v>
      </c>
    </row>
    <row r="233" spans="2:10">
      <c r="B233" s="140" t="s">
        <v>175</v>
      </c>
      <c r="C233" s="140"/>
      <c r="D233" s="32" t="s">
        <v>176</v>
      </c>
    </row>
    <row r="234" spans="2:10">
      <c r="B234" s="21" t="str">
        <f>IF(D233="","",IF(D233="English",'File Directory'!B53,IF(D233="Filipino",'File Directory'!B78,'File Directory'!B103)))</f>
        <v xml:space="preserve">Instruction: </v>
      </c>
      <c r="D234" s="13"/>
    </row>
    <row r="235" spans="2:10">
      <c r="B235" s="13"/>
      <c r="C235" s="22" t="str">
        <f>IF($D$233="","",IF($D$233="English",'File Directory'!C54,IF($D$233="Filipino",'File Directory'!C79,'File Directory'!C104)))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Directory'!C55,IF($D$233="Filipino",'File Directory'!C80,'File Directory'!C105)))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Directory'!C56,IF($D$233="Filipino",'File Directory'!C81,'File Directory'!C106)))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Directory'!C58,IF($D$233="Filipino",'File Directory'!C83,'File Directory'!C108)))</f>
        <v>*For Prospective Adviser</v>
      </c>
    </row>
    <row r="240" spans="2:10">
      <c r="C240" s="22" t="str">
        <f>IF($D$233="","",IF($D$233="English",'File Directory'!C59,IF($D$233="Filipino",'File Directory'!C84,'File Directory'!C109)))</f>
        <v>1. Review all MLESF for Accuracy/completeness</v>
      </c>
    </row>
    <row r="241" spans="3:3">
      <c r="C241" s="22" t="str">
        <f>IF($D$233="","",IF($D$233="English",'File Directory'!C60,IF($D$233="Filipino",'File Directory'!C85,'File Directory'!C110)))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Directory'!C61,IF($D$233="Filipino",'File Directory'!C86,'File Directory'!C111)))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Directory'!C63,IF($D$233="Filipino",'File Directory'!C88,'File Directory'!C113)))</f>
        <v>For Grade Level Enrollment Chair (if any)</v>
      </c>
    </row>
    <row r="245" spans="3:3">
      <c r="C245" s="22" t="str">
        <f>IF($D$233="","",IF($D$233="English",'File Directory'!C64,IF($D$233="Filipino",'File Directory'!C89,'File Directory'!C114)))</f>
        <v>1. Review all Summary Matrix submitted by advisers, check for accuracy/completeness</v>
      </c>
    </row>
    <row r="246" spans="3:3">
      <c r="C246" s="22" t="str">
        <f>IF($D$233="","",IF($D$233="English",'File Directory'!C65,IF($D$233="Filipino",'File Directory'!C90,'File Directory'!C115)))</f>
        <v xml:space="preserve">2. Prepare a Summary Matrix with totality for all items/questions of all sections </v>
      </c>
    </row>
    <row r="247" spans="3:3">
      <c r="C247" s="22" t="str">
        <f>IF($D$233="","",IF($D$233="English",'File Directory'!C66,IF($D$233="Filipino",'File Directory'!C91,'File Directory'!C116)))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Directory'!C68,IF($D$233="Filipino",'File Directory'!C93,'File Directory'!C118)))</f>
        <v>For School Enrollment Focal Person (SEFP)</v>
      </c>
    </row>
    <row r="250" spans="3:3">
      <c r="C250" s="22" t="str">
        <f>IF($D$233="","",IF($D$233="English",'File Directory'!C69,IF($D$233="Filipino",'File Directory'!C94,'File Directory'!C119)))</f>
        <v>1. Review all Grade Level Summary Matrix submitted by GLEC, check for accuracy/completeness</v>
      </c>
    </row>
    <row r="251" spans="3:3">
      <c r="C251" s="22" t="str">
        <f>IF($D$233="","",IF($D$233="English",'File Directory'!C70,IF($D$233="Filipino",'File Directory'!C95,'File Directory'!C120)))</f>
        <v>2. Prepare a Summary Matrix with totality for all items/questions of all Grade Levels</v>
      </c>
    </row>
    <row r="252" spans="3:3">
      <c r="C252" s="22" t="str">
        <f>IF($D$233="","",IF($D$233="English",'File Directory'!C71,IF($D$233="Filipino",'File Directory'!C96,'File Directory'!C121)))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Directory'!C73,IF($D$233="Filipino",'File Directory'!C98,'File Directory'!C123)))</f>
        <v>For LIS System Administrator</v>
      </c>
    </row>
    <row r="255" spans="3:3">
      <c r="C255" s="22" t="str">
        <f>IF($D$233="","",IF($D$233="English",'File Directory'!C74,IF($D$233="Filipino",'File Directory'!C99,'File Directory'!C124)))</f>
        <v>1. Review the School Level Summary Matrix  validate the correctness of enrollment count vis-a-vis the number of respondents</v>
      </c>
    </row>
    <row r="256" spans="3:3">
      <c r="C256" s="22" t="str">
        <f>IF($D$233="","",IF($D$233="English",'File Directory'!C75,IF($D$233="Filipino",'File Directory'!C100,'File Directory'!C125)))</f>
        <v>2. Login to LIS and click the QC Folder available in the Dashboard</v>
      </c>
    </row>
    <row r="257" spans="3:3">
      <c r="C257" s="22" t="str">
        <f>IF($D$233="","",IF($D$233="English",'File Directory'!C76,IF($D$233="Filipino",'File Directory'!C101,'File Directory'!C126)))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S82:S83"/>
    <mergeCell ref="D3:F3"/>
    <mergeCell ref="B4:C4"/>
    <mergeCell ref="G4:H4"/>
    <mergeCell ref="B5:C5"/>
    <mergeCell ref="E5:I5"/>
    <mergeCell ref="B27:B28"/>
    <mergeCell ref="J27:J28"/>
    <mergeCell ref="B82:B83"/>
    <mergeCell ref="B233:C233"/>
    <mergeCell ref="P101:P102"/>
    <mergeCell ref="B139:B140"/>
    <mergeCell ref="M139:M140"/>
    <mergeCell ref="B158:B159"/>
    <mergeCell ref="O158:O159"/>
    <mergeCell ref="B101:B102"/>
    <mergeCell ref="B177:B178"/>
  </mergeCells>
  <dataValidations count="1">
    <dataValidation type="list" allowBlank="1" showInputMessage="1" showErrorMessage="1" sqref="D233" xr:uid="{6A6E65E6-4E21-B843-9061-5C78D7CA46B2}">
      <formula1>"English,Filipino,Cebuano"</formula1>
    </dataValidation>
  </dataValidations>
  <hyperlinks>
    <hyperlink ref="K1" location="'File Directory'!A1" tooltip="Go Back to File Directory" display="Return to File Directory" xr:uid="{822BA3AF-E114-4F43-BC89-84FC8E0F032C}"/>
    <hyperlink ref="J1" location="'Summary Matrix MLESF (SEFP)'!A1" tooltip="View Summary Matrix MLESF (SEFP)" display="Return to Summary Matrix MLESF (SEFP)" xr:uid="{240648EC-0DB3-2044-A9A5-67A23994ACC9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A2E06-9921-A747-B58A-4C563A639B66}">
  <sheetPr>
    <tabColor rgb="FFFFC000"/>
  </sheetPr>
  <dimension ref="B1:AJ257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8.8320312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1.5" style="3" customWidth="1"/>
    <col min="15" max="15" width="21.83203125" style="3" customWidth="1"/>
    <col min="16" max="16" width="24.5" style="3" customWidth="1"/>
    <col min="17" max="17" width="20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8.6640625" style="3"/>
    <col min="34" max="34" width="15.83203125" style="3" customWidth="1"/>
    <col min="35" max="35" width="16.5" style="3" customWidth="1"/>
    <col min="36" max="36" width="16.33203125" style="3" customWidth="1"/>
    <col min="37" max="16384" width="8.6640625" style="3"/>
  </cols>
  <sheetData>
    <row r="1" spans="2:14" ht="37" thickBot="1">
      <c r="B1" s="15" t="s">
        <v>180</v>
      </c>
      <c r="J1" s="66" t="s">
        <v>232</v>
      </c>
      <c r="K1" s="67" t="s">
        <v>233</v>
      </c>
    </row>
    <row r="2" spans="2:14" ht="18">
      <c r="B2" s="24" t="s">
        <v>168</v>
      </c>
    </row>
    <row r="3" spans="2:14">
      <c r="B3" s="14" t="s">
        <v>90</v>
      </c>
      <c r="C3" s="16"/>
      <c r="D3" s="164"/>
      <c r="E3" s="165"/>
      <c r="F3" s="166"/>
      <c r="G3" s="14" t="s">
        <v>91</v>
      </c>
      <c r="H3" s="14"/>
      <c r="I3" s="14" t="s">
        <v>177</v>
      </c>
      <c r="J3" s="14"/>
      <c r="K3" s="14" t="s">
        <v>92</v>
      </c>
      <c r="L3" s="14"/>
      <c r="M3" s="14" t="s">
        <v>93</v>
      </c>
      <c r="N3" s="14"/>
    </row>
    <row r="4" spans="2:14" ht="17" thickBot="1">
      <c r="B4" s="167" t="s">
        <v>166</v>
      </c>
      <c r="C4" s="168"/>
      <c r="D4" s="70"/>
      <c r="E4" s="26" t="s">
        <v>148</v>
      </c>
      <c r="F4" s="27"/>
      <c r="G4" s="169" t="s">
        <v>165</v>
      </c>
      <c r="H4" s="170"/>
      <c r="I4" s="68"/>
    </row>
    <row r="5" spans="2:14" ht="16" customHeight="1">
      <c r="B5" s="167" t="s">
        <v>151</v>
      </c>
      <c r="C5" s="168"/>
      <c r="D5" s="25"/>
      <c r="E5" s="171" t="s">
        <v>169</v>
      </c>
      <c r="F5" s="172"/>
      <c r="G5" s="172"/>
      <c r="H5" s="172"/>
      <c r="I5" s="173"/>
    </row>
    <row r="6" spans="2:14" ht="17" customHeight="1" thickBot="1">
      <c r="B6" s="13"/>
      <c r="C6" s="13"/>
      <c r="D6" s="12"/>
      <c r="E6" s="29" t="s">
        <v>170</v>
      </c>
      <c r="F6" s="30"/>
      <c r="G6" s="28" t="s">
        <v>150</v>
      </c>
      <c r="H6" s="28"/>
      <c r="I6" s="31"/>
    </row>
    <row r="7" spans="2:14">
      <c r="B7" s="13"/>
      <c r="C7" s="13"/>
      <c r="D7" s="12"/>
      <c r="E7" s="5"/>
      <c r="F7" s="69"/>
    </row>
    <row r="8" spans="2:14">
      <c r="B8" s="2" t="s">
        <v>295</v>
      </c>
    </row>
    <row r="9" spans="2:14" ht="57" customHeight="1">
      <c r="B9" s="131" t="s">
        <v>89</v>
      </c>
      <c r="C9" s="64" t="s">
        <v>296</v>
      </c>
      <c r="D9" s="64" t="s">
        <v>297</v>
      </c>
      <c r="E9" s="63" t="s">
        <v>167</v>
      </c>
    </row>
    <row r="10" spans="2:14" hidden="1">
      <c r="B10" s="71" t="s">
        <v>88</v>
      </c>
      <c r="C10" s="71"/>
      <c r="D10" s="71"/>
      <c r="E10" s="71">
        <f>SUM(C10:D10)</f>
        <v>0</v>
      </c>
    </row>
    <row r="11" spans="2:14" hidden="1">
      <c r="B11" s="71">
        <v>1</v>
      </c>
      <c r="C11" s="71"/>
      <c r="D11" s="71"/>
      <c r="E11" s="71">
        <f t="shared" ref="E11:E24" si="0">SUM(C11:D11)</f>
        <v>0</v>
      </c>
    </row>
    <row r="12" spans="2:14" hidden="1">
      <c r="B12" s="71">
        <v>2</v>
      </c>
      <c r="C12" s="71"/>
      <c r="D12" s="71"/>
      <c r="E12" s="71">
        <f t="shared" si="0"/>
        <v>0</v>
      </c>
    </row>
    <row r="13" spans="2:14" hidden="1">
      <c r="B13" s="71">
        <v>3</v>
      </c>
      <c r="C13" s="71"/>
      <c r="D13" s="71"/>
      <c r="E13" s="71">
        <f t="shared" si="0"/>
        <v>0</v>
      </c>
    </row>
    <row r="14" spans="2:14" hidden="1">
      <c r="B14" s="71">
        <v>4</v>
      </c>
      <c r="C14" s="71"/>
      <c r="D14" s="71"/>
      <c r="E14" s="71">
        <f t="shared" si="0"/>
        <v>0</v>
      </c>
    </row>
    <row r="15" spans="2:14" hidden="1">
      <c r="B15" s="71">
        <v>5</v>
      </c>
      <c r="C15" s="71"/>
      <c r="D15" s="71"/>
      <c r="E15" s="71">
        <f t="shared" si="0"/>
        <v>0</v>
      </c>
    </row>
    <row r="16" spans="2:14" hidden="1">
      <c r="B16" s="71">
        <v>6</v>
      </c>
      <c r="C16" s="71"/>
      <c r="D16" s="71"/>
      <c r="E16" s="71">
        <f t="shared" si="0"/>
        <v>0</v>
      </c>
    </row>
    <row r="17" spans="2:10">
      <c r="B17" s="71">
        <v>7</v>
      </c>
      <c r="C17" s="71"/>
      <c r="D17" s="71"/>
      <c r="E17" s="71">
        <f t="shared" si="0"/>
        <v>0</v>
      </c>
    </row>
    <row r="18" spans="2:10" hidden="1">
      <c r="B18" s="71">
        <v>8</v>
      </c>
      <c r="C18" s="71"/>
      <c r="D18" s="71"/>
      <c r="E18" s="71">
        <f t="shared" si="0"/>
        <v>0</v>
      </c>
    </row>
    <row r="19" spans="2:10" hidden="1">
      <c r="B19" s="71">
        <v>9</v>
      </c>
      <c r="C19" s="71"/>
      <c r="D19" s="71"/>
      <c r="E19" s="71">
        <f t="shared" si="0"/>
        <v>0</v>
      </c>
    </row>
    <row r="20" spans="2:10" hidden="1">
      <c r="B20" s="71">
        <v>10</v>
      </c>
      <c r="C20" s="71"/>
      <c r="D20" s="71"/>
      <c r="E20" s="71">
        <f t="shared" si="0"/>
        <v>0</v>
      </c>
    </row>
    <row r="21" spans="2:10" hidden="1">
      <c r="B21" s="71">
        <v>11</v>
      </c>
      <c r="C21" s="71"/>
      <c r="D21" s="71"/>
      <c r="E21" s="71">
        <f t="shared" si="0"/>
        <v>0</v>
      </c>
    </row>
    <row r="22" spans="2:10" hidden="1">
      <c r="B22" s="71">
        <v>12</v>
      </c>
      <c r="C22" s="71"/>
      <c r="D22" s="71"/>
      <c r="E22" s="71">
        <f t="shared" si="0"/>
        <v>0</v>
      </c>
    </row>
    <row r="23" spans="2:10" hidden="1">
      <c r="B23" s="71" t="s">
        <v>94</v>
      </c>
      <c r="C23" s="71"/>
      <c r="D23" s="71"/>
      <c r="E23" s="71">
        <f t="shared" si="0"/>
        <v>0</v>
      </c>
    </row>
    <row r="24" spans="2:10" hidden="1">
      <c r="B24" s="71" t="s">
        <v>7</v>
      </c>
      <c r="C24" s="63">
        <f>C23+C22+C21+C20+C19+C18+C17+C16+C15+C14+C13+C12+C11+C10</f>
        <v>0</v>
      </c>
      <c r="D24" s="63">
        <f>D23+D22+D21+D20+D19+D18+D17+D16+D15+D14+D13+D12+D11+D10</f>
        <v>0</v>
      </c>
      <c r="E24" s="71">
        <f t="shared" si="0"/>
        <v>0</v>
      </c>
    </row>
    <row r="25" spans="2:10">
      <c r="B25" s="5"/>
    </row>
    <row r="26" spans="2:10" s="53" customFormat="1">
      <c r="B26" s="56" t="s">
        <v>323</v>
      </c>
    </row>
    <row r="27" spans="2:10" ht="77" customHeight="1">
      <c r="B27" s="162" t="s">
        <v>89</v>
      </c>
      <c r="C27" s="63" t="s">
        <v>0</v>
      </c>
      <c r="D27" s="63" t="s">
        <v>1</v>
      </c>
      <c r="E27" s="63" t="s">
        <v>2</v>
      </c>
      <c r="F27" s="63" t="s">
        <v>3</v>
      </c>
      <c r="G27" s="63" t="s">
        <v>4</v>
      </c>
      <c r="H27" s="63" t="s">
        <v>5</v>
      </c>
      <c r="I27" s="63" t="s">
        <v>6</v>
      </c>
      <c r="J27" s="156" t="s">
        <v>167</v>
      </c>
    </row>
    <row r="28" spans="2:10" ht="17.5" customHeight="1">
      <c r="B28" s="163"/>
      <c r="C28" s="23" t="s">
        <v>113</v>
      </c>
      <c r="D28" s="23" t="s">
        <v>114</v>
      </c>
      <c r="E28" s="23" t="s">
        <v>115</v>
      </c>
      <c r="F28" s="23" t="s">
        <v>116</v>
      </c>
      <c r="G28" s="23" t="s">
        <v>117</v>
      </c>
      <c r="H28" s="23" t="s">
        <v>118</v>
      </c>
      <c r="I28" s="23" t="s">
        <v>119</v>
      </c>
      <c r="J28" s="157"/>
    </row>
    <row r="29" spans="2:10" ht="18" hidden="1" customHeight="1">
      <c r="B29" s="71" t="s">
        <v>88</v>
      </c>
      <c r="C29" s="63"/>
      <c r="D29" s="63"/>
      <c r="E29" s="63"/>
      <c r="F29" s="63"/>
      <c r="G29" s="63"/>
      <c r="H29" s="63"/>
      <c r="I29" s="63"/>
      <c r="J29" s="71">
        <f>SUM(C29:I29)</f>
        <v>0</v>
      </c>
    </row>
    <row r="30" spans="2:10" ht="18" hidden="1" customHeight="1">
      <c r="B30" s="71">
        <v>1</v>
      </c>
      <c r="C30" s="63"/>
      <c r="D30" s="63"/>
      <c r="E30" s="63"/>
      <c r="F30" s="63"/>
      <c r="G30" s="63"/>
      <c r="H30" s="63"/>
      <c r="I30" s="63"/>
      <c r="J30" s="71">
        <f t="shared" ref="J30:J43" si="1">SUM(C30:I30)</f>
        <v>0</v>
      </c>
    </row>
    <row r="31" spans="2:10" ht="18" hidden="1" customHeight="1">
      <c r="B31" s="71">
        <v>2</v>
      </c>
      <c r="C31" s="63"/>
      <c r="D31" s="63"/>
      <c r="E31" s="63"/>
      <c r="F31" s="63"/>
      <c r="G31" s="63"/>
      <c r="H31" s="63"/>
      <c r="I31" s="63"/>
      <c r="J31" s="71">
        <f t="shared" si="1"/>
        <v>0</v>
      </c>
    </row>
    <row r="32" spans="2:10" ht="18" hidden="1" customHeight="1">
      <c r="B32" s="71">
        <v>3</v>
      </c>
      <c r="C32" s="63"/>
      <c r="D32" s="63"/>
      <c r="E32" s="63"/>
      <c r="F32" s="63"/>
      <c r="G32" s="63"/>
      <c r="H32" s="63"/>
      <c r="I32" s="63"/>
      <c r="J32" s="71">
        <f t="shared" si="1"/>
        <v>0</v>
      </c>
    </row>
    <row r="33" spans="2:10" ht="18" hidden="1" customHeight="1">
      <c r="B33" s="71">
        <v>4</v>
      </c>
      <c r="C33" s="63"/>
      <c r="D33" s="63"/>
      <c r="E33" s="63"/>
      <c r="F33" s="63"/>
      <c r="G33" s="63"/>
      <c r="H33" s="63"/>
      <c r="I33" s="63"/>
      <c r="J33" s="71">
        <f t="shared" si="1"/>
        <v>0</v>
      </c>
    </row>
    <row r="34" spans="2:10" ht="18" hidden="1" customHeight="1">
      <c r="B34" s="71">
        <v>5</v>
      </c>
      <c r="C34" s="63"/>
      <c r="D34" s="63"/>
      <c r="E34" s="63"/>
      <c r="F34" s="63"/>
      <c r="G34" s="63"/>
      <c r="H34" s="63"/>
      <c r="I34" s="63"/>
      <c r="J34" s="71">
        <f t="shared" si="1"/>
        <v>0</v>
      </c>
    </row>
    <row r="35" spans="2:10" ht="18" hidden="1" customHeight="1">
      <c r="B35" s="71">
        <v>6</v>
      </c>
      <c r="C35" s="63"/>
      <c r="D35" s="63"/>
      <c r="E35" s="63"/>
      <c r="F35" s="63"/>
      <c r="G35" s="63"/>
      <c r="H35" s="63"/>
      <c r="I35" s="63"/>
      <c r="J35" s="71">
        <f t="shared" si="1"/>
        <v>0</v>
      </c>
    </row>
    <row r="36" spans="2:10" ht="18" customHeight="1">
      <c r="B36" s="71">
        <v>7</v>
      </c>
      <c r="C36" s="63"/>
      <c r="D36" s="63"/>
      <c r="E36" s="63"/>
      <c r="F36" s="63"/>
      <c r="G36" s="63"/>
      <c r="H36" s="63"/>
      <c r="I36" s="63"/>
      <c r="J36" s="71">
        <f t="shared" si="1"/>
        <v>0</v>
      </c>
    </row>
    <row r="37" spans="2:10" ht="18" hidden="1" customHeight="1">
      <c r="B37" s="71">
        <v>8</v>
      </c>
      <c r="C37" s="63"/>
      <c r="D37" s="63"/>
      <c r="E37" s="63"/>
      <c r="F37" s="63"/>
      <c r="G37" s="63"/>
      <c r="H37" s="63"/>
      <c r="I37" s="63"/>
      <c r="J37" s="71">
        <f t="shared" si="1"/>
        <v>0</v>
      </c>
    </row>
    <row r="38" spans="2:10" ht="18" hidden="1" customHeight="1">
      <c r="B38" s="71">
        <v>9</v>
      </c>
      <c r="C38" s="63"/>
      <c r="D38" s="63"/>
      <c r="E38" s="63"/>
      <c r="F38" s="63"/>
      <c r="G38" s="63"/>
      <c r="H38" s="63"/>
      <c r="I38" s="63"/>
      <c r="J38" s="71">
        <f t="shared" si="1"/>
        <v>0</v>
      </c>
    </row>
    <row r="39" spans="2:10" ht="18" hidden="1" customHeight="1">
      <c r="B39" s="71">
        <v>10</v>
      </c>
      <c r="C39" s="63"/>
      <c r="D39" s="63"/>
      <c r="E39" s="63"/>
      <c r="F39" s="63"/>
      <c r="G39" s="63"/>
      <c r="H39" s="63"/>
      <c r="I39" s="63"/>
      <c r="J39" s="71">
        <f t="shared" si="1"/>
        <v>0</v>
      </c>
    </row>
    <row r="40" spans="2:10" ht="18" hidden="1" customHeight="1">
      <c r="B40" s="71">
        <v>11</v>
      </c>
      <c r="C40" s="63"/>
      <c r="D40" s="63"/>
      <c r="E40" s="63"/>
      <c r="F40" s="63"/>
      <c r="G40" s="63"/>
      <c r="H40" s="63"/>
      <c r="I40" s="63"/>
      <c r="J40" s="71">
        <f t="shared" si="1"/>
        <v>0</v>
      </c>
    </row>
    <row r="41" spans="2:10" ht="18" hidden="1" customHeight="1">
      <c r="B41" s="71">
        <v>12</v>
      </c>
      <c r="C41" s="63"/>
      <c r="D41" s="63"/>
      <c r="E41" s="63"/>
      <c r="F41" s="63"/>
      <c r="G41" s="63"/>
      <c r="H41" s="63"/>
      <c r="I41" s="63"/>
      <c r="J41" s="71">
        <f t="shared" si="1"/>
        <v>0</v>
      </c>
    </row>
    <row r="42" spans="2:10" ht="18" hidden="1" customHeight="1">
      <c r="B42" s="71" t="s">
        <v>94</v>
      </c>
      <c r="C42" s="63"/>
      <c r="D42" s="63"/>
      <c r="E42" s="63"/>
      <c r="F42" s="63"/>
      <c r="G42" s="63"/>
      <c r="H42" s="63"/>
      <c r="I42" s="63"/>
      <c r="J42" s="71">
        <f t="shared" si="1"/>
        <v>0</v>
      </c>
    </row>
    <row r="43" spans="2:10" ht="18" hidden="1" customHeight="1">
      <c r="B43" s="71" t="s">
        <v>7</v>
      </c>
      <c r="C43" s="63">
        <f>C42+C41+C40+C39+C38+C37+C36+C35+C34+C33+C32+C31+C30+C29</f>
        <v>0</v>
      </c>
      <c r="D43" s="63">
        <f t="shared" ref="D43:I43" si="2">D42+D41+D40+D39+D38+D37+D36+D35+D34+D33+D32+D31+D30+D29</f>
        <v>0</v>
      </c>
      <c r="E43" s="63">
        <f t="shared" si="2"/>
        <v>0</v>
      </c>
      <c r="F43" s="63">
        <f t="shared" si="2"/>
        <v>0</v>
      </c>
      <c r="G43" s="63">
        <f t="shared" si="2"/>
        <v>0</v>
      </c>
      <c r="H43" s="63">
        <f t="shared" si="2"/>
        <v>0</v>
      </c>
      <c r="I43" s="63">
        <f t="shared" si="2"/>
        <v>0</v>
      </c>
      <c r="J43" s="71">
        <f t="shared" si="1"/>
        <v>0</v>
      </c>
    </row>
    <row r="45" spans="2:10">
      <c r="B45" s="2" t="s">
        <v>219</v>
      </c>
    </row>
    <row r="46" spans="2:10" ht="57" customHeight="1">
      <c r="B46" s="131" t="s">
        <v>89</v>
      </c>
      <c r="C46" s="64" t="s">
        <v>8</v>
      </c>
      <c r="D46" s="64" t="s">
        <v>9</v>
      </c>
      <c r="E46" s="63" t="s">
        <v>167</v>
      </c>
    </row>
    <row r="47" spans="2:10" hidden="1">
      <c r="B47" s="71" t="s">
        <v>88</v>
      </c>
      <c r="C47" s="71"/>
      <c r="D47" s="71"/>
      <c r="E47" s="71">
        <f>SUM(C47:D47)</f>
        <v>0</v>
      </c>
    </row>
    <row r="48" spans="2:10" hidden="1">
      <c r="B48" s="71">
        <v>1</v>
      </c>
      <c r="C48" s="71"/>
      <c r="D48" s="71"/>
      <c r="E48" s="71">
        <f t="shared" ref="E48:E61" si="3">SUM(C48:D48)</f>
        <v>0</v>
      </c>
    </row>
    <row r="49" spans="2:10" hidden="1">
      <c r="B49" s="71">
        <v>2</v>
      </c>
      <c r="C49" s="71"/>
      <c r="D49" s="71"/>
      <c r="E49" s="71">
        <f t="shared" si="3"/>
        <v>0</v>
      </c>
    </row>
    <row r="50" spans="2:10" hidden="1">
      <c r="B50" s="71">
        <v>3</v>
      </c>
      <c r="C50" s="71"/>
      <c r="D50" s="71"/>
      <c r="E50" s="71">
        <f t="shared" si="3"/>
        <v>0</v>
      </c>
    </row>
    <row r="51" spans="2:10" hidden="1">
      <c r="B51" s="71">
        <v>4</v>
      </c>
      <c r="C51" s="71"/>
      <c r="D51" s="71"/>
      <c r="E51" s="71">
        <f t="shared" si="3"/>
        <v>0</v>
      </c>
    </row>
    <row r="52" spans="2:10" hidden="1">
      <c r="B52" s="71">
        <v>5</v>
      </c>
      <c r="C52" s="71"/>
      <c r="D52" s="71"/>
      <c r="E52" s="71">
        <f t="shared" si="3"/>
        <v>0</v>
      </c>
    </row>
    <row r="53" spans="2:10" hidden="1">
      <c r="B53" s="71">
        <v>6</v>
      </c>
      <c r="C53" s="71"/>
      <c r="D53" s="71"/>
      <c r="E53" s="71">
        <f t="shared" si="3"/>
        <v>0</v>
      </c>
    </row>
    <row r="54" spans="2:10">
      <c r="B54" s="71">
        <v>7</v>
      </c>
      <c r="C54" s="71"/>
      <c r="D54" s="71"/>
      <c r="E54" s="71">
        <f t="shared" si="3"/>
        <v>0</v>
      </c>
    </row>
    <row r="55" spans="2:10" hidden="1">
      <c r="B55" s="71">
        <v>8</v>
      </c>
      <c r="C55" s="71"/>
      <c r="D55" s="71"/>
      <c r="E55" s="71">
        <f t="shared" si="3"/>
        <v>0</v>
      </c>
    </row>
    <row r="56" spans="2:10" hidden="1">
      <c r="B56" s="71">
        <v>9</v>
      </c>
      <c r="C56" s="71"/>
      <c r="D56" s="71"/>
      <c r="E56" s="71">
        <f t="shared" si="3"/>
        <v>0</v>
      </c>
    </row>
    <row r="57" spans="2:10" hidden="1">
      <c r="B57" s="71">
        <v>10</v>
      </c>
      <c r="C57" s="71"/>
      <c r="D57" s="71"/>
      <c r="E57" s="71">
        <f t="shared" si="3"/>
        <v>0</v>
      </c>
    </row>
    <row r="58" spans="2:10" hidden="1">
      <c r="B58" s="71">
        <v>11</v>
      </c>
      <c r="C58" s="71"/>
      <c r="D58" s="71"/>
      <c r="E58" s="71">
        <f t="shared" si="3"/>
        <v>0</v>
      </c>
    </row>
    <row r="59" spans="2:10" hidden="1">
      <c r="B59" s="71">
        <v>12</v>
      </c>
      <c r="C59" s="71"/>
      <c r="D59" s="71"/>
      <c r="E59" s="71">
        <f t="shared" si="3"/>
        <v>0</v>
      </c>
    </row>
    <row r="60" spans="2:10" hidden="1">
      <c r="B60" s="71" t="s">
        <v>94</v>
      </c>
      <c r="C60" s="71"/>
      <c r="D60" s="71"/>
      <c r="E60" s="71">
        <f t="shared" si="3"/>
        <v>0</v>
      </c>
    </row>
    <row r="61" spans="2:10" hidden="1">
      <c r="B61" s="71" t="s">
        <v>7</v>
      </c>
      <c r="C61" s="63">
        <f>C60+C59+C58+C57+C56+C55+C54+C53+C52+C51+C50+C49+C48+C47</f>
        <v>0</v>
      </c>
      <c r="D61" s="63">
        <f>D60+D59+D58+D57+D56+D55+D54+D53+D52+D51+D50+D49+D48+D47</f>
        <v>0</v>
      </c>
      <c r="E61" s="71">
        <f t="shared" si="3"/>
        <v>0</v>
      </c>
    </row>
    <row r="62" spans="2:10">
      <c r="B62" s="5"/>
    </row>
    <row r="63" spans="2:10" s="2" customFormat="1">
      <c r="B63" s="2" t="s">
        <v>220</v>
      </c>
    </row>
    <row r="64" spans="2:10" ht="62" customHeight="1">
      <c r="B64" s="131" t="s">
        <v>89</v>
      </c>
      <c r="C64" s="92" t="s">
        <v>298</v>
      </c>
      <c r="D64" s="92" t="s">
        <v>299</v>
      </c>
      <c r="E64" s="92" t="s">
        <v>300</v>
      </c>
      <c r="F64" s="92" t="s">
        <v>301</v>
      </c>
      <c r="G64" s="92" t="s">
        <v>302</v>
      </c>
      <c r="H64" s="92" t="s">
        <v>303</v>
      </c>
      <c r="I64" s="92" t="s">
        <v>343</v>
      </c>
      <c r="J64" s="63" t="s">
        <v>167</v>
      </c>
    </row>
    <row r="65" spans="2:10" hidden="1">
      <c r="B65" s="71" t="s">
        <v>88</v>
      </c>
      <c r="C65" s="14"/>
      <c r="D65" s="14"/>
      <c r="E65" s="14"/>
      <c r="F65" s="14"/>
      <c r="G65" s="14"/>
      <c r="H65" s="14"/>
      <c r="I65" s="14"/>
      <c r="J65" s="71">
        <f>SUM(C65:I65)</f>
        <v>0</v>
      </c>
    </row>
    <row r="66" spans="2:10" hidden="1">
      <c r="B66" s="71">
        <v>1</v>
      </c>
      <c r="C66" s="14"/>
      <c r="D66" s="14"/>
      <c r="E66" s="14"/>
      <c r="F66" s="14"/>
      <c r="G66" s="14"/>
      <c r="H66" s="14"/>
      <c r="I66" s="14"/>
      <c r="J66" s="71">
        <f t="shared" ref="J66:J79" si="4">SUM(C66:I66)</f>
        <v>0</v>
      </c>
    </row>
    <row r="67" spans="2:10" hidden="1">
      <c r="B67" s="71">
        <v>2</v>
      </c>
      <c r="C67" s="14"/>
      <c r="D67" s="14"/>
      <c r="E67" s="14"/>
      <c r="F67" s="14"/>
      <c r="G67" s="14"/>
      <c r="H67" s="14"/>
      <c r="I67" s="14"/>
      <c r="J67" s="71">
        <f t="shared" si="4"/>
        <v>0</v>
      </c>
    </row>
    <row r="68" spans="2:10" hidden="1">
      <c r="B68" s="71">
        <v>3</v>
      </c>
      <c r="C68" s="14"/>
      <c r="D68" s="14"/>
      <c r="E68" s="14"/>
      <c r="F68" s="14"/>
      <c r="G68" s="14"/>
      <c r="H68" s="14"/>
      <c r="I68" s="14"/>
      <c r="J68" s="71">
        <f t="shared" si="4"/>
        <v>0</v>
      </c>
    </row>
    <row r="69" spans="2:10" hidden="1">
      <c r="B69" s="71">
        <v>4</v>
      </c>
      <c r="C69" s="14"/>
      <c r="D69" s="14"/>
      <c r="E69" s="14"/>
      <c r="F69" s="14"/>
      <c r="G69" s="14"/>
      <c r="H69" s="14"/>
      <c r="I69" s="14"/>
      <c r="J69" s="71">
        <f t="shared" si="4"/>
        <v>0</v>
      </c>
    </row>
    <row r="70" spans="2:10" hidden="1">
      <c r="B70" s="71">
        <v>5</v>
      </c>
      <c r="C70" s="14"/>
      <c r="D70" s="14"/>
      <c r="E70" s="14"/>
      <c r="F70" s="14"/>
      <c r="G70" s="14"/>
      <c r="H70" s="14"/>
      <c r="I70" s="14"/>
      <c r="J70" s="71">
        <f t="shared" si="4"/>
        <v>0</v>
      </c>
    </row>
    <row r="71" spans="2:10" hidden="1">
      <c r="B71" s="71">
        <v>6</v>
      </c>
      <c r="C71" s="14"/>
      <c r="D71" s="14"/>
      <c r="E71" s="14"/>
      <c r="F71" s="14"/>
      <c r="G71" s="14"/>
      <c r="H71" s="14"/>
      <c r="I71" s="14"/>
      <c r="J71" s="71">
        <f t="shared" si="4"/>
        <v>0</v>
      </c>
    </row>
    <row r="72" spans="2:10">
      <c r="B72" s="71">
        <v>7</v>
      </c>
      <c r="C72" s="14"/>
      <c r="D72" s="14"/>
      <c r="E72" s="14"/>
      <c r="F72" s="14"/>
      <c r="G72" s="14"/>
      <c r="H72" s="14"/>
      <c r="I72" s="14"/>
      <c r="J72" s="71">
        <f t="shared" si="4"/>
        <v>0</v>
      </c>
    </row>
    <row r="73" spans="2:10" hidden="1">
      <c r="B73" s="71">
        <v>8</v>
      </c>
      <c r="C73" s="14"/>
      <c r="D73" s="14"/>
      <c r="E73" s="14"/>
      <c r="F73" s="14"/>
      <c r="G73" s="14"/>
      <c r="H73" s="14"/>
      <c r="I73" s="14"/>
      <c r="J73" s="71">
        <f t="shared" si="4"/>
        <v>0</v>
      </c>
    </row>
    <row r="74" spans="2:10" hidden="1">
      <c r="B74" s="71">
        <v>9</v>
      </c>
      <c r="C74" s="14"/>
      <c r="D74" s="14"/>
      <c r="E74" s="14"/>
      <c r="F74" s="14"/>
      <c r="G74" s="14"/>
      <c r="H74" s="14"/>
      <c r="I74" s="14"/>
      <c r="J74" s="71">
        <f t="shared" si="4"/>
        <v>0</v>
      </c>
    </row>
    <row r="75" spans="2:10" hidden="1">
      <c r="B75" s="71">
        <v>10</v>
      </c>
      <c r="C75" s="14"/>
      <c r="D75" s="14"/>
      <c r="E75" s="14"/>
      <c r="F75" s="14"/>
      <c r="G75" s="14"/>
      <c r="H75" s="14"/>
      <c r="I75" s="14"/>
      <c r="J75" s="71">
        <f t="shared" si="4"/>
        <v>0</v>
      </c>
    </row>
    <row r="76" spans="2:10" hidden="1">
      <c r="B76" s="71">
        <v>11</v>
      </c>
      <c r="C76" s="14"/>
      <c r="D76" s="14"/>
      <c r="E76" s="14"/>
      <c r="F76" s="14"/>
      <c r="G76" s="14"/>
      <c r="H76" s="14"/>
      <c r="I76" s="14"/>
      <c r="J76" s="71">
        <f t="shared" si="4"/>
        <v>0</v>
      </c>
    </row>
    <row r="77" spans="2:10" hidden="1">
      <c r="B77" s="71">
        <v>12</v>
      </c>
      <c r="C77" s="14"/>
      <c r="D77" s="14"/>
      <c r="E77" s="14"/>
      <c r="F77" s="14"/>
      <c r="G77" s="14"/>
      <c r="H77" s="14"/>
      <c r="I77" s="14"/>
      <c r="J77" s="71">
        <f t="shared" si="4"/>
        <v>0</v>
      </c>
    </row>
    <row r="78" spans="2:10" hidden="1">
      <c r="B78" s="71" t="s">
        <v>94</v>
      </c>
      <c r="C78" s="14"/>
      <c r="D78" s="14"/>
      <c r="E78" s="14"/>
      <c r="F78" s="14"/>
      <c r="G78" s="14"/>
      <c r="H78" s="14"/>
      <c r="I78" s="14"/>
      <c r="J78" s="71">
        <f t="shared" si="4"/>
        <v>0</v>
      </c>
    </row>
    <row r="79" spans="2:10" hidden="1">
      <c r="B79" s="71" t="s">
        <v>7</v>
      </c>
      <c r="C79" s="63">
        <f>C78+C77+C76+C75+C74+C73+C72+C71+C70+C69+C68+C67+C66+C65</f>
        <v>0</v>
      </c>
      <c r="D79" s="63">
        <f t="shared" ref="D79:I79" si="5">D78+D77+D76+D75+D74+D73+D72+D71+D70+D69+D68+D67+D66+D65</f>
        <v>0</v>
      </c>
      <c r="E79" s="63">
        <f t="shared" si="5"/>
        <v>0</v>
      </c>
      <c r="F79" s="63">
        <f t="shared" si="5"/>
        <v>0</v>
      </c>
      <c r="G79" s="63">
        <f t="shared" si="5"/>
        <v>0</v>
      </c>
      <c r="H79" s="63">
        <f t="shared" si="5"/>
        <v>0</v>
      </c>
      <c r="I79" s="63">
        <f t="shared" si="5"/>
        <v>0</v>
      </c>
      <c r="J79" s="71">
        <f t="shared" si="4"/>
        <v>0</v>
      </c>
    </row>
    <row r="81" spans="2:19" s="2" customFormat="1">
      <c r="B81" s="2" t="s">
        <v>221</v>
      </c>
    </row>
    <row r="82" spans="2:19" ht="85">
      <c r="B82" s="158" t="s">
        <v>89</v>
      </c>
      <c r="C82" s="63" t="s">
        <v>10</v>
      </c>
      <c r="D82" s="63" t="s">
        <v>11</v>
      </c>
      <c r="E82" s="63" t="s">
        <v>12</v>
      </c>
      <c r="F82" s="63" t="s">
        <v>13</v>
      </c>
      <c r="G82" s="63" t="s">
        <v>16</v>
      </c>
      <c r="H82" s="63" t="s">
        <v>14</v>
      </c>
      <c r="I82" s="63" t="s">
        <v>15</v>
      </c>
      <c r="J82" s="19" t="s">
        <v>17</v>
      </c>
      <c r="K82" s="63" t="s">
        <v>18</v>
      </c>
      <c r="L82" s="63" t="s">
        <v>20</v>
      </c>
      <c r="M82" s="63" t="s">
        <v>19</v>
      </c>
      <c r="N82" s="63" t="s">
        <v>21</v>
      </c>
      <c r="O82" s="63" t="s">
        <v>22</v>
      </c>
      <c r="P82" s="63" t="s">
        <v>23</v>
      </c>
      <c r="Q82" s="63" t="s">
        <v>25</v>
      </c>
      <c r="R82" s="63" t="s">
        <v>24</v>
      </c>
      <c r="S82" s="156" t="s">
        <v>167</v>
      </c>
    </row>
    <row r="83" spans="2:19" ht="17">
      <c r="B83" s="159"/>
      <c r="C83" s="20" t="s">
        <v>95</v>
      </c>
      <c r="D83" s="20" t="s">
        <v>96</v>
      </c>
      <c r="E83" s="20" t="s">
        <v>97</v>
      </c>
      <c r="F83" s="20" t="s">
        <v>98</v>
      </c>
      <c r="G83" s="20" t="s">
        <v>99</v>
      </c>
      <c r="H83" s="20" t="s">
        <v>100</v>
      </c>
      <c r="I83" s="20" t="s">
        <v>101</v>
      </c>
      <c r="J83" s="20" t="s">
        <v>102</v>
      </c>
      <c r="K83" s="20" t="s">
        <v>103</v>
      </c>
      <c r="L83" s="20" t="s">
        <v>104</v>
      </c>
      <c r="M83" s="20" t="s">
        <v>105</v>
      </c>
      <c r="N83" s="20" t="s">
        <v>106</v>
      </c>
      <c r="O83" s="20" t="s">
        <v>107</v>
      </c>
      <c r="P83" s="20" t="s">
        <v>108</v>
      </c>
      <c r="Q83" s="20" t="s">
        <v>109</v>
      </c>
      <c r="R83" s="20" t="s">
        <v>110</v>
      </c>
      <c r="S83" s="157"/>
    </row>
    <row r="84" spans="2:19" hidden="1">
      <c r="B84" s="71" t="s">
        <v>88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71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idden="1">
      <c r="B86" s="71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idden="1">
      <c r="B87" s="71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71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71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71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>
      <c r="B91" s="71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71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idden="1">
      <c r="B93" s="71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idden="1">
      <c r="B94" s="71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71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71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71" t="s">
        <v>94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71" t="s">
        <v>7</v>
      </c>
      <c r="C98" s="63">
        <f>C97+C96+C95+C94+C93+C92+C91+C90+C89+C88+C87+C86+C85+C84</f>
        <v>0</v>
      </c>
      <c r="D98" s="63">
        <f t="shared" ref="D98:R98" si="7">D97+D96+D95+D94+D93+D92+D91+D90+D89+D88+D87+D86+D85+D84</f>
        <v>0</v>
      </c>
      <c r="E98" s="63">
        <f t="shared" si="7"/>
        <v>0</v>
      </c>
      <c r="F98" s="63">
        <f t="shared" si="7"/>
        <v>0</v>
      </c>
      <c r="G98" s="63">
        <f t="shared" si="7"/>
        <v>0</v>
      </c>
      <c r="H98" s="63">
        <f t="shared" si="7"/>
        <v>0</v>
      </c>
      <c r="I98" s="63">
        <f t="shared" si="7"/>
        <v>0</v>
      </c>
      <c r="J98" s="63">
        <f t="shared" si="7"/>
        <v>0</v>
      </c>
      <c r="K98" s="63">
        <f t="shared" si="7"/>
        <v>0</v>
      </c>
      <c r="L98" s="63">
        <f t="shared" si="7"/>
        <v>0</v>
      </c>
      <c r="M98" s="63">
        <f t="shared" si="7"/>
        <v>0</v>
      </c>
      <c r="N98" s="63">
        <f t="shared" si="7"/>
        <v>0</v>
      </c>
      <c r="O98" s="63">
        <f t="shared" si="7"/>
        <v>0</v>
      </c>
      <c r="P98" s="63">
        <f t="shared" si="7"/>
        <v>0</v>
      </c>
      <c r="Q98" s="63">
        <f t="shared" si="7"/>
        <v>0</v>
      </c>
      <c r="R98" s="63">
        <f t="shared" si="7"/>
        <v>0</v>
      </c>
      <c r="S98" s="14">
        <f t="shared" si="6"/>
        <v>0</v>
      </c>
    </row>
    <row r="100" spans="2:19" s="2" customFormat="1">
      <c r="B100" s="8" t="s">
        <v>222</v>
      </c>
    </row>
    <row r="101" spans="2:19" ht="68" customHeight="1">
      <c r="B101" s="158" t="s">
        <v>89</v>
      </c>
      <c r="C101" s="63" t="s">
        <v>26</v>
      </c>
      <c r="D101" s="63" t="s">
        <v>27</v>
      </c>
      <c r="E101" s="63" t="s">
        <v>28</v>
      </c>
      <c r="F101" s="63" t="s">
        <v>29</v>
      </c>
      <c r="G101" s="63" t="s">
        <v>30</v>
      </c>
      <c r="H101" s="63" t="s">
        <v>31</v>
      </c>
      <c r="I101" s="63" t="s">
        <v>32</v>
      </c>
      <c r="J101" s="63" t="s">
        <v>33</v>
      </c>
      <c r="K101" s="63" t="s">
        <v>34</v>
      </c>
      <c r="L101" s="63" t="s">
        <v>35</v>
      </c>
      <c r="M101" s="63" t="s">
        <v>235</v>
      </c>
      <c r="N101" s="63" t="s">
        <v>236</v>
      </c>
      <c r="O101" s="63" t="s">
        <v>24</v>
      </c>
      <c r="P101" s="156" t="s">
        <v>167</v>
      </c>
    </row>
    <row r="102" spans="2:19" ht="19">
      <c r="B102" s="159"/>
      <c r="C102" s="23" t="s">
        <v>237</v>
      </c>
      <c r="D102" s="23" t="s">
        <v>238</v>
      </c>
      <c r="E102" s="23" t="s">
        <v>239</v>
      </c>
      <c r="F102" s="23" t="s">
        <v>240</v>
      </c>
      <c r="G102" s="23" t="s">
        <v>241</v>
      </c>
      <c r="H102" s="23" t="s">
        <v>242</v>
      </c>
      <c r="I102" s="23" t="s">
        <v>243</v>
      </c>
      <c r="J102" s="23" t="s">
        <v>244</v>
      </c>
      <c r="K102" s="23" t="s">
        <v>245</v>
      </c>
      <c r="L102" s="23" t="s">
        <v>246</v>
      </c>
      <c r="M102" s="23" t="s">
        <v>247</v>
      </c>
      <c r="N102" s="23" t="s">
        <v>248</v>
      </c>
      <c r="O102" s="23" t="s">
        <v>249</v>
      </c>
      <c r="P102" s="157"/>
    </row>
    <row r="103" spans="2:19" hidden="1">
      <c r="B103" s="71" t="s">
        <v>88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14">
        <f>SUM(C103:O103)</f>
        <v>0</v>
      </c>
    </row>
    <row r="104" spans="2:19" hidden="1">
      <c r="B104" s="71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idden="1">
      <c r="B105" s="71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idden="1">
      <c r="B106" s="71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idden="1">
      <c r="B107" s="71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idden="1">
      <c r="B108" s="71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idden="1">
      <c r="B109" s="71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>
      <c r="B110" s="71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 hidden="1">
      <c r="B111" s="71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 hidden="1">
      <c r="B112" s="71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 hidden="1">
      <c r="B113" s="71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idden="1">
      <c r="B114" s="71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idden="1">
      <c r="B115" s="71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idden="1">
      <c r="B116" s="71" t="s">
        <v>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idden="1">
      <c r="B117" s="71" t="s">
        <v>7</v>
      </c>
      <c r="C117" s="63">
        <f>C116+C115+C114+C113+C112+C111+C110+C109+C108+C107+C106+C105+C104+C103</f>
        <v>0</v>
      </c>
      <c r="D117" s="63">
        <f t="shared" ref="D117:O117" si="9">D116+D115+D114+D113+D112+D111+D110+D109+D108+D107+D106+D105+D104+D103</f>
        <v>0</v>
      </c>
      <c r="E117" s="63">
        <f t="shared" si="9"/>
        <v>0</v>
      </c>
      <c r="F117" s="63">
        <f t="shared" si="9"/>
        <v>0</v>
      </c>
      <c r="G117" s="63">
        <f t="shared" si="9"/>
        <v>0</v>
      </c>
      <c r="H117" s="63">
        <f t="shared" si="9"/>
        <v>0</v>
      </c>
      <c r="I117" s="63">
        <f t="shared" si="9"/>
        <v>0</v>
      </c>
      <c r="J117" s="63">
        <f t="shared" si="9"/>
        <v>0</v>
      </c>
      <c r="K117" s="63">
        <f t="shared" si="9"/>
        <v>0</v>
      </c>
      <c r="L117" s="63">
        <f t="shared" si="9"/>
        <v>0</v>
      </c>
      <c r="M117" s="63">
        <f t="shared" si="9"/>
        <v>0</v>
      </c>
      <c r="N117" s="63">
        <f t="shared" si="9"/>
        <v>0</v>
      </c>
      <c r="O117" s="63">
        <f t="shared" si="9"/>
        <v>0</v>
      </c>
      <c r="P117" s="14">
        <f t="shared" si="8"/>
        <v>0</v>
      </c>
    </row>
    <row r="120" spans="2:16" s="2" customFormat="1">
      <c r="B120" s="9" t="s">
        <v>223</v>
      </c>
    </row>
    <row r="121" spans="2:16" ht="77.5" customHeight="1">
      <c r="B121" s="131" t="s">
        <v>89</v>
      </c>
      <c r="C121" s="64" t="s">
        <v>8</v>
      </c>
      <c r="D121" s="64" t="s">
        <v>9</v>
      </c>
      <c r="E121" s="63" t="s">
        <v>167</v>
      </c>
    </row>
    <row r="122" spans="2:16" hidden="1">
      <c r="B122" s="71" t="s">
        <v>88</v>
      </c>
      <c r="C122" s="71"/>
      <c r="D122" s="71"/>
      <c r="E122" s="71">
        <f>SUM(C122:D122)</f>
        <v>0</v>
      </c>
    </row>
    <row r="123" spans="2:16" hidden="1">
      <c r="B123" s="71">
        <v>1</v>
      </c>
      <c r="C123" s="71"/>
      <c r="D123" s="71"/>
      <c r="E123" s="71">
        <f t="shared" ref="E123:E136" si="10">SUM(C123:D123)</f>
        <v>0</v>
      </c>
    </row>
    <row r="124" spans="2:16" hidden="1">
      <c r="B124" s="71">
        <v>2</v>
      </c>
      <c r="C124" s="71"/>
      <c r="D124" s="71"/>
      <c r="E124" s="71">
        <f t="shared" si="10"/>
        <v>0</v>
      </c>
    </row>
    <row r="125" spans="2:16" hidden="1">
      <c r="B125" s="71">
        <v>3</v>
      </c>
      <c r="C125" s="71"/>
      <c r="D125" s="71"/>
      <c r="E125" s="71">
        <f t="shared" si="10"/>
        <v>0</v>
      </c>
    </row>
    <row r="126" spans="2:16" hidden="1">
      <c r="B126" s="71">
        <v>4</v>
      </c>
      <c r="C126" s="71"/>
      <c r="D126" s="71"/>
      <c r="E126" s="71">
        <f t="shared" si="10"/>
        <v>0</v>
      </c>
    </row>
    <row r="127" spans="2:16" hidden="1">
      <c r="B127" s="71">
        <v>5</v>
      </c>
      <c r="C127" s="71"/>
      <c r="D127" s="71"/>
      <c r="E127" s="71">
        <f t="shared" si="10"/>
        <v>0</v>
      </c>
    </row>
    <row r="128" spans="2:16" hidden="1">
      <c r="B128" s="71">
        <v>6</v>
      </c>
      <c r="C128" s="71"/>
      <c r="D128" s="71"/>
      <c r="E128" s="71">
        <f t="shared" si="10"/>
        <v>0</v>
      </c>
    </row>
    <row r="129" spans="2:14">
      <c r="B129" s="71">
        <v>7</v>
      </c>
      <c r="C129" s="71"/>
      <c r="D129" s="71"/>
      <c r="E129" s="71">
        <f t="shared" si="10"/>
        <v>0</v>
      </c>
    </row>
    <row r="130" spans="2:14" hidden="1">
      <c r="B130" s="71">
        <v>8</v>
      </c>
      <c r="C130" s="71"/>
      <c r="D130" s="71"/>
      <c r="E130" s="71">
        <f t="shared" si="10"/>
        <v>0</v>
      </c>
    </row>
    <row r="131" spans="2:14" hidden="1">
      <c r="B131" s="71">
        <v>9</v>
      </c>
      <c r="C131" s="71"/>
      <c r="D131" s="71"/>
      <c r="E131" s="71">
        <f t="shared" si="10"/>
        <v>0</v>
      </c>
    </row>
    <row r="132" spans="2:14" hidden="1">
      <c r="B132" s="71">
        <v>10</v>
      </c>
      <c r="C132" s="71"/>
      <c r="D132" s="71"/>
      <c r="E132" s="71">
        <f t="shared" si="10"/>
        <v>0</v>
      </c>
    </row>
    <row r="133" spans="2:14" hidden="1">
      <c r="B133" s="71">
        <v>11</v>
      </c>
      <c r="C133" s="71"/>
      <c r="D133" s="71"/>
      <c r="E133" s="71">
        <f t="shared" si="10"/>
        <v>0</v>
      </c>
    </row>
    <row r="134" spans="2:14" hidden="1">
      <c r="B134" s="71">
        <v>12</v>
      </c>
      <c r="C134" s="71"/>
      <c r="D134" s="71"/>
      <c r="E134" s="71">
        <f t="shared" si="10"/>
        <v>0</v>
      </c>
    </row>
    <row r="135" spans="2:14" hidden="1">
      <c r="B135" s="71" t="s">
        <v>94</v>
      </c>
      <c r="C135" s="71"/>
      <c r="D135" s="71"/>
      <c r="E135" s="71">
        <f t="shared" si="10"/>
        <v>0</v>
      </c>
    </row>
    <row r="136" spans="2:14" hidden="1">
      <c r="B136" s="71" t="s">
        <v>7</v>
      </c>
      <c r="C136" s="63">
        <f>C135+C134+C133+C132+C131+C130+C129+C128+C127+C126+C125+C124+C123+C122</f>
        <v>0</v>
      </c>
      <c r="D136" s="63">
        <f>D135+D134+D133+D132+D131+D130+D129+D128+D127+D126+D125+D124+D123+D122</f>
        <v>0</v>
      </c>
      <c r="E136" s="71">
        <f t="shared" si="10"/>
        <v>0</v>
      </c>
    </row>
    <row r="138" spans="2:14" s="2" customFormat="1">
      <c r="B138" s="8" t="s">
        <v>224</v>
      </c>
    </row>
    <row r="139" spans="2:14" s="6" customFormat="1" ht="108.5" customHeight="1">
      <c r="B139" s="158" t="s">
        <v>89</v>
      </c>
      <c r="C139" s="63" t="s">
        <v>36</v>
      </c>
      <c r="D139" s="63" t="s">
        <v>37</v>
      </c>
      <c r="E139" s="63" t="s">
        <v>38</v>
      </c>
      <c r="F139" s="63" t="s">
        <v>39</v>
      </c>
      <c r="G139" s="63" t="s">
        <v>40</v>
      </c>
      <c r="H139" s="63" t="s">
        <v>41</v>
      </c>
      <c r="I139" s="63" t="s">
        <v>42</v>
      </c>
      <c r="J139" s="63" t="s">
        <v>43</v>
      </c>
      <c r="K139" s="63" t="s">
        <v>44</v>
      </c>
      <c r="L139" s="63" t="s">
        <v>250</v>
      </c>
      <c r="M139" s="156" t="s">
        <v>167</v>
      </c>
      <c r="N139" s="7"/>
    </row>
    <row r="140" spans="2:14" s="6" customFormat="1" ht="19">
      <c r="B140" s="159"/>
      <c r="C140" s="23" t="s">
        <v>120</v>
      </c>
      <c r="D140" s="23" t="s">
        <v>121</v>
      </c>
      <c r="E140" s="23" t="s">
        <v>122</v>
      </c>
      <c r="F140" s="23" t="s">
        <v>123</v>
      </c>
      <c r="G140" s="23" t="s">
        <v>124</v>
      </c>
      <c r="H140" s="23" t="s">
        <v>125</v>
      </c>
      <c r="I140" s="23" t="s">
        <v>126</v>
      </c>
      <c r="J140" s="23" t="s">
        <v>127</v>
      </c>
      <c r="K140" s="23" t="s">
        <v>128</v>
      </c>
      <c r="L140" s="23" t="s">
        <v>129</v>
      </c>
      <c r="M140" s="157"/>
      <c r="N140" s="7"/>
    </row>
    <row r="141" spans="2:14" hidden="1">
      <c r="B141" s="71" t="s">
        <v>88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71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71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71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71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71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71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>
      <c r="B148" s="71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71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idden="1">
      <c r="B150" s="71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idden="1">
      <c r="B151" s="71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71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71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idden="1">
      <c r="B154" s="71" t="s">
        <v>94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71" t="s">
        <v>7</v>
      </c>
      <c r="C155" s="63">
        <f>C154+C153+C152+C151+C150+C149+C148+C147+C146+C145+C144+C143+C142+C141</f>
        <v>0</v>
      </c>
      <c r="D155" s="63">
        <f t="shared" ref="D155:L155" si="12">D154+D153+D152+D151+D150+D149+D148+D147+D146+D145+D144+D143+D142+D141</f>
        <v>0</v>
      </c>
      <c r="E155" s="63">
        <f t="shared" si="12"/>
        <v>0</v>
      </c>
      <c r="F155" s="63">
        <f t="shared" si="12"/>
        <v>0</v>
      </c>
      <c r="G155" s="63">
        <f t="shared" si="12"/>
        <v>0</v>
      </c>
      <c r="H155" s="63">
        <f t="shared" si="12"/>
        <v>0</v>
      </c>
      <c r="I155" s="63">
        <f t="shared" si="12"/>
        <v>0</v>
      </c>
      <c r="J155" s="63">
        <f t="shared" si="12"/>
        <v>0</v>
      </c>
      <c r="K155" s="63">
        <f t="shared" si="12"/>
        <v>0</v>
      </c>
      <c r="L155" s="63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225</v>
      </c>
      <c r="C157" s="10"/>
      <c r="D157" s="10"/>
      <c r="E157" s="10"/>
    </row>
    <row r="158" spans="2:15" ht="57" customHeight="1">
      <c r="B158" s="158" t="s">
        <v>89</v>
      </c>
      <c r="C158" s="63" t="s">
        <v>45</v>
      </c>
      <c r="D158" s="63" t="s">
        <v>46</v>
      </c>
      <c r="E158" s="63" t="s">
        <v>47</v>
      </c>
      <c r="F158" s="63" t="s">
        <v>50</v>
      </c>
      <c r="G158" s="63" t="s">
        <v>26</v>
      </c>
      <c r="H158" s="63" t="s">
        <v>51</v>
      </c>
      <c r="I158" s="63" t="s">
        <v>52</v>
      </c>
      <c r="J158" s="63" t="s">
        <v>53</v>
      </c>
      <c r="K158" s="63" t="s">
        <v>54</v>
      </c>
      <c r="L158" s="63" t="s">
        <v>251</v>
      </c>
      <c r="M158" s="63" t="s">
        <v>252</v>
      </c>
      <c r="N158" s="63" t="s">
        <v>229</v>
      </c>
      <c r="O158" s="156" t="s">
        <v>167</v>
      </c>
    </row>
    <row r="159" spans="2:15" ht="16" customHeight="1">
      <c r="B159" s="159"/>
      <c r="C159" s="23" t="s">
        <v>130</v>
      </c>
      <c r="D159" s="23" t="s">
        <v>131</v>
      </c>
      <c r="E159" s="23" t="s">
        <v>132</v>
      </c>
      <c r="F159" s="23" t="s">
        <v>133</v>
      </c>
      <c r="G159" s="23" t="s">
        <v>134</v>
      </c>
      <c r="H159" s="23" t="s">
        <v>135</v>
      </c>
      <c r="I159" s="23" t="s">
        <v>136</v>
      </c>
      <c r="J159" s="23" t="s">
        <v>137</v>
      </c>
      <c r="K159" s="23" t="s">
        <v>138</v>
      </c>
      <c r="L159" s="23" t="s">
        <v>139</v>
      </c>
      <c r="M159" s="23" t="s">
        <v>227</v>
      </c>
      <c r="N159" s="23" t="s">
        <v>253</v>
      </c>
      <c r="O159" s="157"/>
    </row>
    <row r="160" spans="2:15" hidden="1">
      <c r="B160" s="71" t="s">
        <v>88</v>
      </c>
      <c r="C160" s="63"/>
      <c r="D160" s="63"/>
      <c r="E160" s="63"/>
      <c r="F160" s="71"/>
      <c r="G160" s="71"/>
      <c r="H160" s="71"/>
      <c r="I160" s="71"/>
      <c r="J160" s="71"/>
      <c r="K160" s="71"/>
      <c r="L160" s="71"/>
      <c r="M160" s="71"/>
      <c r="N160" s="71"/>
      <c r="O160" s="71">
        <f>SUM(C160:N160)</f>
        <v>0</v>
      </c>
    </row>
    <row r="161" spans="2:15" hidden="1">
      <c r="B161" s="71">
        <v>1</v>
      </c>
      <c r="C161" s="63"/>
      <c r="D161" s="63"/>
      <c r="E161" s="63"/>
      <c r="F161" s="71"/>
      <c r="G161" s="71"/>
      <c r="H161" s="71"/>
      <c r="I161" s="71"/>
      <c r="J161" s="71"/>
      <c r="K161" s="71"/>
      <c r="L161" s="71"/>
      <c r="M161" s="71"/>
      <c r="N161" s="71"/>
      <c r="O161" s="71">
        <f t="shared" ref="O161:O174" si="13">SUM(C161:N161)</f>
        <v>0</v>
      </c>
    </row>
    <row r="162" spans="2:15" hidden="1">
      <c r="B162" s="71">
        <v>2</v>
      </c>
      <c r="C162" s="63"/>
      <c r="D162" s="63"/>
      <c r="E162" s="63"/>
      <c r="F162" s="71"/>
      <c r="G162" s="71"/>
      <c r="H162" s="71"/>
      <c r="I162" s="71"/>
      <c r="J162" s="71"/>
      <c r="K162" s="71"/>
      <c r="L162" s="71"/>
      <c r="M162" s="71"/>
      <c r="N162" s="71"/>
      <c r="O162" s="71">
        <f t="shared" si="13"/>
        <v>0</v>
      </c>
    </row>
    <row r="163" spans="2:15" hidden="1">
      <c r="B163" s="71">
        <v>3</v>
      </c>
      <c r="C163" s="63"/>
      <c r="D163" s="63"/>
      <c r="E163" s="63"/>
      <c r="F163" s="71"/>
      <c r="G163" s="71"/>
      <c r="H163" s="71"/>
      <c r="I163" s="71"/>
      <c r="J163" s="71"/>
      <c r="K163" s="71"/>
      <c r="L163" s="71"/>
      <c r="M163" s="71"/>
      <c r="N163" s="71"/>
      <c r="O163" s="71">
        <f t="shared" si="13"/>
        <v>0</v>
      </c>
    </row>
    <row r="164" spans="2:15" hidden="1">
      <c r="B164" s="71">
        <v>4</v>
      </c>
      <c r="C164" s="63"/>
      <c r="D164" s="63"/>
      <c r="E164" s="63"/>
      <c r="F164" s="71"/>
      <c r="G164" s="71"/>
      <c r="H164" s="71"/>
      <c r="I164" s="71"/>
      <c r="J164" s="71"/>
      <c r="K164" s="71"/>
      <c r="L164" s="71"/>
      <c r="M164" s="71"/>
      <c r="N164" s="71"/>
      <c r="O164" s="71">
        <f t="shared" si="13"/>
        <v>0</v>
      </c>
    </row>
    <row r="165" spans="2:15" hidden="1">
      <c r="B165" s="71">
        <v>5</v>
      </c>
      <c r="C165" s="63"/>
      <c r="D165" s="63"/>
      <c r="E165" s="63"/>
      <c r="F165" s="71"/>
      <c r="G165" s="71"/>
      <c r="H165" s="71"/>
      <c r="I165" s="71"/>
      <c r="J165" s="71"/>
      <c r="K165" s="71"/>
      <c r="L165" s="71"/>
      <c r="M165" s="71"/>
      <c r="N165" s="71"/>
      <c r="O165" s="71">
        <f t="shared" si="13"/>
        <v>0</v>
      </c>
    </row>
    <row r="166" spans="2:15" hidden="1">
      <c r="B166" s="71">
        <v>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>
        <f t="shared" si="13"/>
        <v>0</v>
      </c>
    </row>
    <row r="167" spans="2:15">
      <c r="B167" s="71">
        <v>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>
        <f t="shared" si="13"/>
        <v>0</v>
      </c>
    </row>
    <row r="168" spans="2:15" hidden="1">
      <c r="B168" s="71">
        <v>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>
        <f t="shared" si="13"/>
        <v>0</v>
      </c>
    </row>
    <row r="169" spans="2:15" hidden="1">
      <c r="B169" s="71">
        <v>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>
        <f t="shared" si="13"/>
        <v>0</v>
      </c>
    </row>
    <row r="170" spans="2:15" hidden="1">
      <c r="B170" s="71">
        <v>10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>
        <f t="shared" si="13"/>
        <v>0</v>
      </c>
    </row>
    <row r="171" spans="2:15" hidden="1">
      <c r="B171" s="71">
        <v>11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>
        <f t="shared" si="13"/>
        <v>0</v>
      </c>
    </row>
    <row r="172" spans="2:15" hidden="1">
      <c r="B172" s="71">
        <v>12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>
        <f t="shared" si="13"/>
        <v>0</v>
      </c>
    </row>
    <row r="173" spans="2:15" hidden="1">
      <c r="B173" s="71" t="s">
        <v>94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>
        <f t="shared" si="13"/>
        <v>0</v>
      </c>
    </row>
    <row r="174" spans="2:15" hidden="1">
      <c r="B174" s="71" t="s">
        <v>7</v>
      </c>
      <c r="C174" s="63">
        <f>SUM(C160:C173)</f>
        <v>0</v>
      </c>
      <c r="D174" s="63">
        <f t="shared" ref="D174:N174" si="14">SUM(D160:D173)</f>
        <v>0</v>
      </c>
      <c r="E174" s="63">
        <f t="shared" si="14"/>
        <v>0</v>
      </c>
      <c r="F174" s="63">
        <f t="shared" si="14"/>
        <v>0</v>
      </c>
      <c r="G174" s="63">
        <f t="shared" si="14"/>
        <v>0</v>
      </c>
      <c r="H174" s="63">
        <f t="shared" si="14"/>
        <v>0</v>
      </c>
      <c r="I174" s="63">
        <f t="shared" si="14"/>
        <v>0</v>
      </c>
      <c r="J174" s="63">
        <f t="shared" si="14"/>
        <v>0</v>
      </c>
      <c r="K174" s="63">
        <f t="shared" si="14"/>
        <v>0</v>
      </c>
      <c r="L174" s="63">
        <f t="shared" si="14"/>
        <v>0</v>
      </c>
      <c r="M174" s="63">
        <f t="shared" si="14"/>
        <v>0</v>
      </c>
      <c r="N174" s="63">
        <f t="shared" si="14"/>
        <v>0</v>
      </c>
      <c r="O174" s="71">
        <f t="shared" si="13"/>
        <v>0</v>
      </c>
    </row>
    <row r="176" spans="2:15" s="2" customFormat="1" ht="14.5" customHeight="1">
      <c r="B176" s="33" t="s">
        <v>226</v>
      </c>
      <c r="C176" s="8"/>
      <c r="D176" s="8"/>
      <c r="E176" s="8"/>
      <c r="F176" s="8"/>
      <c r="G176" s="8"/>
      <c r="H176" s="8"/>
    </row>
    <row r="177" spans="2:36" ht="240.5" customHeight="1">
      <c r="B177" s="158" t="s">
        <v>89</v>
      </c>
      <c r="C177" s="63" t="s">
        <v>57</v>
      </c>
      <c r="D177" s="63" t="s">
        <v>254</v>
      </c>
      <c r="E177" s="63" t="s">
        <v>58</v>
      </c>
      <c r="F177" s="63" t="s">
        <v>59</v>
      </c>
      <c r="G177" s="63" t="s">
        <v>61</v>
      </c>
      <c r="H177" s="63" t="s">
        <v>62</v>
      </c>
      <c r="I177" s="63" t="s">
        <v>66</v>
      </c>
      <c r="J177" s="63" t="s">
        <v>67</v>
      </c>
      <c r="K177" s="63" t="s">
        <v>68</v>
      </c>
      <c r="L177" s="63" t="s">
        <v>69</v>
      </c>
      <c r="M177" s="63" t="s">
        <v>70</v>
      </c>
      <c r="N177" s="63" t="s">
        <v>71</v>
      </c>
      <c r="O177" s="63" t="s">
        <v>72</v>
      </c>
      <c r="P177" s="63" t="s">
        <v>73</v>
      </c>
      <c r="Q177" s="63" t="s">
        <v>74</v>
      </c>
      <c r="R177" s="63" t="s">
        <v>255</v>
      </c>
      <c r="S177" s="63" t="s">
        <v>256</v>
      </c>
      <c r="T177" s="63" t="s">
        <v>257</v>
      </c>
      <c r="U177" s="63" t="s">
        <v>75</v>
      </c>
      <c r="V177" s="63" t="s">
        <v>76</v>
      </c>
      <c r="W177" s="63" t="s">
        <v>77</v>
      </c>
      <c r="X177" s="63" t="s">
        <v>258</v>
      </c>
      <c r="Y177" s="63" t="s">
        <v>78</v>
      </c>
      <c r="Z177" s="63" t="s">
        <v>80</v>
      </c>
      <c r="AA177" s="63" t="s">
        <v>83</v>
      </c>
      <c r="AB177" s="63" t="s">
        <v>84</v>
      </c>
      <c r="AC177" s="63" t="s">
        <v>79</v>
      </c>
      <c r="AD177" s="63" t="s">
        <v>81</v>
      </c>
      <c r="AE177" s="63" t="s">
        <v>259</v>
      </c>
      <c r="AF177" s="63" t="s">
        <v>82</v>
      </c>
      <c r="AG177" s="63" t="s">
        <v>85</v>
      </c>
      <c r="AH177" s="63" t="s">
        <v>260</v>
      </c>
      <c r="AI177" s="63" t="s">
        <v>261</v>
      </c>
      <c r="AJ177" s="156" t="s">
        <v>167</v>
      </c>
    </row>
    <row r="178" spans="2:36" ht="16.5" customHeight="1">
      <c r="B178" s="159"/>
      <c r="C178" s="23" t="s">
        <v>262</v>
      </c>
      <c r="D178" s="23" t="s">
        <v>263</v>
      </c>
      <c r="E178" s="23" t="s">
        <v>264</v>
      </c>
      <c r="F178" s="23" t="s">
        <v>265</v>
      </c>
      <c r="G178" s="23" t="s">
        <v>266</v>
      </c>
      <c r="H178" s="23" t="s">
        <v>267</v>
      </c>
      <c r="I178" s="23" t="s">
        <v>268</v>
      </c>
      <c r="J178" s="23" t="s">
        <v>269</v>
      </c>
      <c r="K178" s="23" t="s">
        <v>270</v>
      </c>
      <c r="L178" s="23" t="s">
        <v>271</v>
      </c>
      <c r="M178" s="23" t="s">
        <v>272</v>
      </c>
      <c r="N178" s="23" t="s">
        <v>273</v>
      </c>
      <c r="O178" s="23" t="s">
        <v>274</v>
      </c>
      <c r="P178" s="23" t="s">
        <v>275</v>
      </c>
      <c r="Q178" s="23" t="s">
        <v>276</v>
      </c>
      <c r="R178" s="23" t="s">
        <v>277</v>
      </c>
      <c r="S178" s="23" t="s">
        <v>278</v>
      </c>
      <c r="T178" s="23" t="s">
        <v>279</v>
      </c>
      <c r="U178" s="23" t="s">
        <v>280</v>
      </c>
      <c r="V178" s="23" t="s">
        <v>281</v>
      </c>
      <c r="W178" s="23" t="s">
        <v>282</v>
      </c>
      <c r="X178" s="23" t="s">
        <v>283</v>
      </c>
      <c r="Y178" s="23" t="s">
        <v>284</v>
      </c>
      <c r="Z178" s="23" t="s">
        <v>285</v>
      </c>
      <c r="AA178" s="23" t="s">
        <v>286</v>
      </c>
      <c r="AB178" s="23" t="s">
        <v>287</v>
      </c>
      <c r="AC178" s="23" t="s">
        <v>288</v>
      </c>
      <c r="AD178" s="23" t="s">
        <v>289</v>
      </c>
      <c r="AE178" s="23" t="s">
        <v>290</v>
      </c>
      <c r="AF178" s="23" t="s">
        <v>291</v>
      </c>
      <c r="AG178" s="23" t="s">
        <v>292</v>
      </c>
      <c r="AH178" s="23" t="s">
        <v>293</v>
      </c>
      <c r="AI178" s="23" t="s">
        <v>294</v>
      </c>
      <c r="AJ178" s="157"/>
    </row>
    <row r="179" spans="2:36" hidden="1">
      <c r="B179" s="71" t="s">
        <v>88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idden="1">
      <c r="B180" s="71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idden="1">
      <c r="B181" s="71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71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71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71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71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>
      <c r="B186" s="71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71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idden="1">
      <c r="B188" s="71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idden="1">
      <c r="B189" s="71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71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71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71" t="s">
        <v>94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71" t="s">
        <v>7</v>
      </c>
      <c r="C193" s="63">
        <f>C192+C191+C190+C189+C188+C187+C186+C185+C184+C183+C182+C181+C180+C179</f>
        <v>0</v>
      </c>
      <c r="D193" s="63">
        <f t="shared" ref="D193:AI193" si="16">D192+D191+D190+D189+D188+D187+D186+D185+D184+D183+D182+D181+D180+D179</f>
        <v>0</v>
      </c>
      <c r="E193" s="63">
        <f t="shared" si="16"/>
        <v>0</v>
      </c>
      <c r="F193" s="63">
        <f t="shared" si="16"/>
        <v>0</v>
      </c>
      <c r="G193" s="63">
        <f t="shared" si="16"/>
        <v>0</v>
      </c>
      <c r="H193" s="63">
        <f t="shared" si="16"/>
        <v>0</v>
      </c>
      <c r="I193" s="63">
        <f t="shared" si="16"/>
        <v>0</v>
      </c>
      <c r="J193" s="63">
        <f t="shared" si="16"/>
        <v>0</v>
      </c>
      <c r="K193" s="63">
        <f t="shared" si="16"/>
        <v>0</v>
      </c>
      <c r="L193" s="63">
        <f t="shared" si="16"/>
        <v>0</v>
      </c>
      <c r="M193" s="63">
        <f t="shared" si="16"/>
        <v>0</v>
      </c>
      <c r="N193" s="63">
        <f t="shared" si="16"/>
        <v>0</v>
      </c>
      <c r="O193" s="63">
        <f t="shared" si="16"/>
        <v>0</v>
      </c>
      <c r="P193" s="63">
        <f t="shared" si="16"/>
        <v>0</v>
      </c>
      <c r="Q193" s="63">
        <f t="shared" si="16"/>
        <v>0</v>
      </c>
      <c r="R193" s="63">
        <f t="shared" si="16"/>
        <v>0</v>
      </c>
      <c r="S193" s="63">
        <f t="shared" si="16"/>
        <v>0</v>
      </c>
      <c r="T193" s="63">
        <f t="shared" si="16"/>
        <v>0</v>
      </c>
      <c r="U193" s="63">
        <f t="shared" si="16"/>
        <v>0</v>
      </c>
      <c r="V193" s="63">
        <f t="shared" si="16"/>
        <v>0</v>
      </c>
      <c r="W193" s="63">
        <f t="shared" si="16"/>
        <v>0</v>
      </c>
      <c r="X193" s="63">
        <f t="shared" si="16"/>
        <v>0</v>
      </c>
      <c r="Y193" s="63">
        <f t="shared" si="16"/>
        <v>0</v>
      </c>
      <c r="Z193" s="63">
        <f t="shared" si="16"/>
        <v>0</v>
      </c>
      <c r="AA193" s="63">
        <f t="shared" si="16"/>
        <v>0</v>
      </c>
      <c r="AB193" s="63">
        <f t="shared" si="16"/>
        <v>0</v>
      </c>
      <c r="AC193" s="63">
        <f t="shared" si="16"/>
        <v>0</v>
      </c>
      <c r="AD193" s="63">
        <f t="shared" si="16"/>
        <v>0</v>
      </c>
      <c r="AE193" s="63">
        <f t="shared" si="16"/>
        <v>0</v>
      </c>
      <c r="AF193" s="63">
        <f t="shared" si="16"/>
        <v>0</v>
      </c>
      <c r="AG193" s="63">
        <f t="shared" si="16"/>
        <v>0</v>
      </c>
      <c r="AH193" s="63">
        <f t="shared" si="16"/>
        <v>0</v>
      </c>
      <c r="AI193" s="63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64" t="s">
        <v>89</v>
      </c>
      <c r="C197" s="64" t="s">
        <v>8</v>
      </c>
      <c r="D197" s="64" t="s">
        <v>9</v>
      </c>
      <c r="E197" s="63" t="s">
        <v>167</v>
      </c>
    </row>
    <row r="198" spans="2:36" hidden="1">
      <c r="B198" s="71" t="s">
        <v>88</v>
      </c>
      <c r="C198" s="14"/>
      <c r="D198" s="14"/>
      <c r="E198" s="18">
        <f>SUM(C198:D198)</f>
        <v>0</v>
      </c>
    </row>
    <row r="199" spans="2:36" hidden="1">
      <c r="B199" s="71">
        <v>1</v>
      </c>
      <c r="C199" s="14"/>
      <c r="D199" s="14"/>
      <c r="E199" s="18">
        <f t="shared" ref="E199:E212" si="17">SUM(C199:D199)</f>
        <v>0</v>
      </c>
    </row>
    <row r="200" spans="2:36" hidden="1">
      <c r="B200" s="71">
        <v>2</v>
      </c>
      <c r="C200" s="14"/>
      <c r="D200" s="14"/>
      <c r="E200" s="18">
        <f t="shared" si="17"/>
        <v>0</v>
      </c>
    </row>
    <row r="201" spans="2:36" hidden="1">
      <c r="B201" s="71">
        <v>3</v>
      </c>
      <c r="C201" s="14"/>
      <c r="D201" s="14"/>
      <c r="E201" s="18">
        <f t="shared" si="17"/>
        <v>0</v>
      </c>
    </row>
    <row r="202" spans="2:36" hidden="1">
      <c r="B202" s="71">
        <v>4</v>
      </c>
      <c r="C202" s="14"/>
      <c r="D202" s="14"/>
      <c r="E202" s="18">
        <f t="shared" si="17"/>
        <v>0</v>
      </c>
    </row>
    <row r="203" spans="2:36" hidden="1">
      <c r="B203" s="71">
        <v>5</v>
      </c>
      <c r="C203" s="14"/>
      <c r="D203" s="14"/>
      <c r="E203" s="18">
        <f t="shared" si="17"/>
        <v>0</v>
      </c>
    </row>
    <row r="204" spans="2:36" hidden="1">
      <c r="B204" s="71">
        <v>6</v>
      </c>
      <c r="C204" s="14"/>
      <c r="D204" s="14"/>
      <c r="E204" s="18">
        <f t="shared" si="17"/>
        <v>0</v>
      </c>
    </row>
    <row r="205" spans="2:36">
      <c r="B205" s="71">
        <v>7</v>
      </c>
      <c r="C205" s="14"/>
      <c r="D205" s="14"/>
      <c r="E205" s="18">
        <f t="shared" si="17"/>
        <v>0</v>
      </c>
    </row>
    <row r="206" spans="2:36" hidden="1">
      <c r="B206" s="71">
        <v>8</v>
      </c>
      <c r="C206" s="14"/>
      <c r="D206" s="14"/>
      <c r="E206" s="18">
        <f t="shared" si="17"/>
        <v>0</v>
      </c>
    </row>
    <row r="207" spans="2:36" hidden="1">
      <c r="B207" s="71">
        <v>9</v>
      </c>
      <c r="C207" s="14"/>
      <c r="D207" s="14"/>
      <c r="E207" s="18">
        <f t="shared" si="17"/>
        <v>0</v>
      </c>
    </row>
    <row r="208" spans="2:36" hidden="1">
      <c r="B208" s="71">
        <v>10</v>
      </c>
      <c r="C208" s="14"/>
      <c r="D208" s="14"/>
      <c r="E208" s="18">
        <f t="shared" si="17"/>
        <v>0</v>
      </c>
    </row>
    <row r="209" spans="2:10" hidden="1">
      <c r="B209" s="71">
        <v>11</v>
      </c>
      <c r="C209" s="14"/>
      <c r="D209" s="14"/>
      <c r="E209" s="18">
        <f t="shared" si="17"/>
        <v>0</v>
      </c>
    </row>
    <row r="210" spans="2:10" hidden="1">
      <c r="B210" s="71">
        <v>12</v>
      </c>
      <c r="C210" s="14"/>
      <c r="D210" s="14"/>
      <c r="E210" s="18">
        <f t="shared" si="17"/>
        <v>0</v>
      </c>
    </row>
    <row r="211" spans="2:10" hidden="1">
      <c r="B211" s="71" t="s">
        <v>94</v>
      </c>
      <c r="C211" s="14"/>
      <c r="D211" s="14"/>
      <c r="E211" s="18">
        <f t="shared" si="17"/>
        <v>0</v>
      </c>
    </row>
    <row r="212" spans="2:10" hidden="1">
      <c r="B212" s="71" t="s">
        <v>7</v>
      </c>
      <c r="C212" s="63">
        <f>C211+C210+C209+C208+C207+C206+C205+C204+C203+C202+C201+C200+C199+C198</f>
        <v>0</v>
      </c>
      <c r="D212" s="63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228</v>
      </c>
    </row>
    <row r="215" spans="2:10" ht="85">
      <c r="B215" s="158" t="s">
        <v>89</v>
      </c>
      <c r="C215" s="17" t="s">
        <v>55</v>
      </c>
      <c r="D215" s="17" t="s">
        <v>56</v>
      </c>
      <c r="E215" s="63" t="s">
        <v>60</v>
      </c>
      <c r="F215" s="63" t="s">
        <v>64</v>
      </c>
      <c r="G215" s="63" t="s">
        <v>63</v>
      </c>
      <c r="H215" s="63" t="s">
        <v>65</v>
      </c>
      <c r="I215" s="63" t="s">
        <v>87</v>
      </c>
      <c r="J215" s="156" t="s">
        <v>344</v>
      </c>
    </row>
    <row r="216" spans="2:10" ht="19">
      <c r="B216" s="159"/>
      <c r="C216" s="23" t="s">
        <v>140</v>
      </c>
      <c r="D216" s="23" t="s">
        <v>141</v>
      </c>
      <c r="E216" s="23" t="s">
        <v>142</v>
      </c>
      <c r="F216" s="23" t="s">
        <v>143</v>
      </c>
      <c r="G216" s="23" t="s">
        <v>144</v>
      </c>
      <c r="H216" s="23" t="s">
        <v>145</v>
      </c>
      <c r="I216" s="23" t="s">
        <v>146</v>
      </c>
      <c r="J216" s="157"/>
    </row>
    <row r="217" spans="2:10" hidden="1">
      <c r="B217" s="71" t="s">
        <v>88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idden="1">
      <c r="B218" s="71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idden="1">
      <c r="B219" s="71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71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71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71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71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>
      <c r="B224" s="71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71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idden="1">
      <c r="B226" s="71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idden="1">
      <c r="B227" s="71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71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71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71" t="s">
        <v>94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71" t="s">
        <v>7</v>
      </c>
      <c r="C231" s="63">
        <f>C230+C229+C228+C227+C226+C225+C224+C223+C222+C221+C220+C219+C218+C217</f>
        <v>0</v>
      </c>
      <c r="D231" s="63">
        <f t="shared" ref="D231:I231" si="19">D230+D229+D228+D227+D226+D225+D224+D223+D222+D221+D220+D219+D218+D217</f>
        <v>0</v>
      </c>
      <c r="E231" s="63">
        <f t="shared" si="19"/>
        <v>0</v>
      </c>
      <c r="F231" s="63">
        <f t="shared" si="19"/>
        <v>0</v>
      </c>
      <c r="G231" s="63">
        <f t="shared" si="19"/>
        <v>0</v>
      </c>
      <c r="H231" s="63">
        <f t="shared" si="19"/>
        <v>0</v>
      </c>
      <c r="I231" s="63">
        <f t="shared" si="19"/>
        <v>0</v>
      </c>
      <c r="J231" s="18">
        <f t="shared" si="18"/>
        <v>0</v>
      </c>
    </row>
    <row r="233" spans="2:10">
      <c r="B233" s="140" t="s">
        <v>175</v>
      </c>
      <c r="C233" s="140"/>
      <c r="D233" s="32" t="s">
        <v>176</v>
      </c>
    </row>
    <row r="234" spans="2:10">
      <c r="B234" s="21" t="str">
        <f>IF(D233="","",IF(D233="English",'File Directory'!B53,IF(D233="Filipino",'File Directory'!B78,'File Directory'!B103)))</f>
        <v xml:space="preserve">Instruction: </v>
      </c>
      <c r="D234" s="13"/>
    </row>
    <row r="235" spans="2:10">
      <c r="B235" s="13"/>
      <c r="C235" s="22" t="str">
        <f>IF($D$233="","",IF($D$233="English",'File Directory'!C54,IF($D$233="Filipino",'File Directory'!C79,'File Directory'!C104)))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Directory'!C55,IF($D$233="Filipino",'File Directory'!C80,'File Directory'!C105)))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Directory'!C56,IF($D$233="Filipino",'File Directory'!C81,'File Directory'!C106)))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Directory'!C58,IF($D$233="Filipino",'File Directory'!C83,'File Directory'!C108)))</f>
        <v>*For Prospective Adviser</v>
      </c>
    </row>
    <row r="240" spans="2:10">
      <c r="C240" s="22" t="str">
        <f>IF($D$233="","",IF($D$233="English",'File Directory'!C59,IF($D$233="Filipino",'File Directory'!C84,'File Directory'!C109)))</f>
        <v>1. Review all MLESF for Accuracy/completeness</v>
      </c>
    </row>
    <row r="241" spans="3:3">
      <c r="C241" s="22" t="str">
        <f>IF($D$233="","",IF($D$233="English",'File Directory'!C60,IF($D$233="Filipino",'File Directory'!C85,'File Directory'!C110)))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Directory'!C61,IF($D$233="Filipino",'File Directory'!C86,'File Directory'!C111)))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Directory'!C63,IF($D$233="Filipino",'File Directory'!C88,'File Directory'!C113)))</f>
        <v>For Grade Level Enrollment Chair (if any)</v>
      </c>
    </row>
    <row r="245" spans="3:3">
      <c r="C245" s="22" t="str">
        <f>IF($D$233="","",IF($D$233="English",'File Directory'!C64,IF($D$233="Filipino",'File Directory'!C89,'File Directory'!C114)))</f>
        <v>1. Review all Summary Matrix submitted by advisers, check for accuracy/completeness</v>
      </c>
    </row>
    <row r="246" spans="3:3">
      <c r="C246" s="22" t="str">
        <f>IF($D$233="","",IF($D$233="English",'File Directory'!C65,IF($D$233="Filipino",'File Directory'!C90,'File Directory'!C115)))</f>
        <v xml:space="preserve">2. Prepare a Summary Matrix with totality for all items/questions of all sections </v>
      </c>
    </row>
    <row r="247" spans="3:3">
      <c r="C247" s="22" t="str">
        <f>IF($D$233="","",IF($D$233="English",'File Directory'!C66,IF($D$233="Filipino",'File Directory'!C91,'File Directory'!C116)))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Directory'!C68,IF($D$233="Filipino",'File Directory'!C93,'File Directory'!C118)))</f>
        <v>For School Enrollment Focal Person (SEFP)</v>
      </c>
    </row>
    <row r="250" spans="3:3">
      <c r="C250" s="22" t="str">
        <f>IF($D$233="","",IF($D$233="English",'File Directory'!C69,IF($D$233="Filipino",'File Directory'!C94,'File Directory'!C119)))</f>
        <v>1. Review all Grade Level Summary Matrix submitted by GLEC, check for accuracy/completeness</v>
      </c>
    </row>
    <row r="251" spans="3:3">
      <c r="C251" s="22" t="str">
        <f>IF($D$233="","",IF($D$233="English",'File Directory'!C70,IF($D$233="Filipino",'File Directory'!C95,'File Directory'!C120)))</f>
        <v>2. Prepare a Summary Matrix with totality for all items/questions of all Grade Levels</v>
      </c>
    </row>
    <row r="252" spans="3:3">
      <c r="C252" s="22" t="str">
        <f>IF($D$233="","",IF($D$233="English",'File Directory'!C71,IF($D$233="Filipino",'File Directory'!C96,'File Directory'!C121)))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Directory'!C73,IF($D$233="Filipino",'File Directory'!C98,'File Directory'!C123)))</f>
        <v>For LIS System Administrator</v>
      </c>
    </row>
    <row r="255" spans="3:3">
      <c r="C255" s="22" t="str">
        <f>IF($D$233="","",IF($D$233="English",'File Directory'!C74,IF($D$233="Filipino",'File Directory'!C99,'File Directory'!C124)))</f>
        <v>1. Review the School Level Summary Matrix  validate the correctness of enrollment count vis-a-vis the number of respondents</v>
      </c>
    </row>
    <row r="256" spans="3:3">
      <c r="C256" s="22" t="str">
        <f>IF($D$233="","",IF($D$233="English",'File Directory'!C75,IF($D$233="Filipino",'File Directory'!C100,'File Directory'!C125)))</f>
        <v>2. Login to LIS and click the QC Folder available in the Dashboard</v>
      </c>
    </row>
    <row r="257" spans="3:3">
      <c r="C257" s="22" t="str">
        <f>IF($D$233="","",IF($D$233="English",'File Directory'!C76,IF($D$233="Filipino",'File Directory'!C101,'File Directory'!C126)))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S82:S83"/>
    <mergeCell ref="D3:F3"/>
    <mergeCell ref="B4:C4"/>
    <mergeCell ref="G4:H4"/>
    <mergeCell ref="B5:C5"/>
    <mergeCell ref="E5:I5"/>
    <mergeCell ref="B27:B28"/>
    <mergeCell ref="J27:J28"/>
    <mergeCell ref="B82:B83"/>
    <mergeCell ref="B233:C233"/>
    <mergeCell ref="P101:P102"/>
    <mergeCell ref="B139:B140"/>
    <mergeCell ref="M139:M140"/>
    <mergeCell ref="B158:B159"/>
    <mergeCell ref="O158:O159"/>
    <mergeCell ref="B101:B102"/>
    <mergeCell ref="B177:B178"/>
  </mergeCells>
  <dataValidations count="1">
    <dataValidation type="list" allowBlank="1" showInputMessage="1" showErrorMessage="1" sqref="D233" xr:uid="{B8AA257A-6A4F-F946-B5B2-7C84243702FC}">
      <formula1>"English,Filipino,Cebuano"</formula1>
    </dataValidation>
  </dataValidations>
  <hyperlinks>
    <hyperlink ref="K1" location="'File Directory'!A1" tooltip="Go Back to File Directory" display="Return to File Directory" xr:uid="{F8C6322E-0F6A-654F-82DC-203E533E2DD5}"/>
    <hyperlink ref="J1" location="'Summary Matrix MLESF (SEFP)'!A1" tooltip="View Summary Matrix MLESF (SEFP)" display="Return to Summary Matrix MLESF (SEFP)" xr:uid="{A75C77AF-BD70-0243-A2B7-D258B01F4E4B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80C6C-4C93-D847-886B-FC3E7235F554}">
  <sheetPr>
    <tabColor rgb="FFFFC000"/>
  </sheetPr>
  <dimension ref="B1:AJ257"/>
  <sheetViews>
    <sheetView topLeftCell="A197" zoomScaleNormal="100" workbookViewId="0">
      <selection activeCell="A215" sqref="A215:XFD215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8.8320312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1.5" style="3" customWidth="1"/>
    <col min="15" max="15" width="21.83203125" style="3" customWidth="1"/>
    <col min="16" max="16" width="24.5" style="3" customWidth="1"/>
    <col min="17" max="17" width="20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8.6640625" style="3"/>
    <col min="34" max="34" width="15.83203125" style="3" customWidth="1"/>
    <col min="35" max="35" width="16.5" style="3" customWidth="1"/>
    <col min="36" max="36" width="16.33203125" style="3" customWidth="1"/>
    <col min="37" max="16384" width="8.6640625" style="3"/>
  </cols>
  <sheetData>
    <row r="1" spans="2:14" ht="37" thickBot="1">
      <c r="B1" s="15" t="s">
        <v>180</v>
      </c>
      <c r="J1" s="66" t="s">
        <v>232</v>
      </c>
      <c r="K1" s="67" t="s">
        <v>233</v>
      </c>
    </row>
    <row r="2" spans="2:14" ht="18">
      <c r="B2" s="24" t="s">
        <v>168</v>
      </c>
    </row>
    <row r="3" spans="2:14">
      <c r="B3" s="14" t="s">
        <v>90</v>
      </c>
      <c r="C3" s="16"/>
      <c r="D3" s="164"/>
      <c r="E3" s="165"/>
      <c r="F3" s="166"/>
      <c r="G3" s="14" t="s">
        <v>91</v>
      </c>
      <c r="H3" s="14"/>
      <c r="I3" s="14" t="s">
        <v>177</v>
      </c>
      <c r="J3" s="14"/>
      <c r="K3" s="14" t="s">
        <v>92</v>
      </c>
      <c r="L3" s="14"/>
      <c r="M3" s="14" t="s">
        <v>93</v>
      </c>
      <c r="N3" s="14"/>
    </row>
    <row r="4" spans="2:14" ht="17" thickBot="1">
      <c r="B4" s="167" t="s">
        <v>166</v>
      </c>
      <c r="C4" s="168"/>
      <c r="D4" s="70"/>
      <c r="E4" s="26" t="s">
        <v>148</v>
      </c>
      <c r="F4" s="27"/>
      <c r="G4" s="169" t="s">
        <v>165</v>
      </c>
      <c r="H4" s="170"/>
      <c r="I4" s="68"/>
    </row>
    <row r="5" spans="2:14" ht="16" customHeight="1">
      <c r="B5" s="167" t="s">
        <v>151</v>
      </c>
      <c r="C5" s="168"/>
      <c r="D5" s="25"/>
      <c r="E5" s="171" t="s">
        <v>169</v>
      </c>
      <c r="F5" s="172"/>
      <c r="G5" s="172"/>
      <c r="H5" s="172"/>
      <c r="I5" s="173"/>
    </row>
    <row r="6" spans="2:14" ht="17" customHeight="1" thickBot="1">
      <c r="B6" s="13"/>
      <c r="C6" s="13"/>
      <c r="D6" s="12"/>
      <c r="E6" s="29" t="s">
        <v>170</v>
      </c>
      <c r="F6" s="30"/>
      <c r="G6" s="28" t="s">
        <v>150</v>
      </c>
      <c r="H6" s="28"/>
      <c r="I6" s="31"/>
    </row>
    <row r="7" spans="2:14">
      <c r="B7" s="13"/>
      <c r="C7" s="13"/>
      <c r="D7" s="12"/>
      <c r="E7" s="5"/>
      <c r="F7" s="69"/>
    </row>
    <row r="8" spans="2:14">
      <c r="B8" s="2" t="s">
        <v>295</v>
      </c>
    </row>
    <row r="9" spans="2:14" ht="57" customHeight="1">
      <c r="B9" s="131" t="s">
        <v>89</v>
      </c>
      <c r="C9" s="64" t="s">
        <v>296</v>
      </c>
      <c r="D9" s="64" t="s">
        <v>297</v>
      </c>
      <c r="E9" s="63" t="s">
        <v>167</v>
      </c>
    </row>
    <row r="10" spans="2:14" hidden="1">
      <c r="B10" s="71" t="s">
        <v>88</v>
      </c>
      <c r="C10" s="71"/>
      <c r="D10" s="71"/>
      <c r="E10" s="71">
        <f>SUM(C10:D10)</f>
        <v>0</v>
      </c>
    </row>
    <row r="11" spans="2:14" hidden="1">
      <c r="B11" s="71">
        <v>1</v>
      </c>
      <c r="C11" s="71"/>
      <c r="D11" s="71"/>
      <c r="E11" s="71">
        <f t="shared" ref="E11:E24" si="0">SUM(C11:D11)</f>
        <v>0</v>
      </c>
    </row>
    <row r="12" spans="2:14" hidden="1">
      <c r="B12" s="71">
        <v>2</v>
      </c>
      <c r="C12" s="71"/>
      <c r="D12" s="71"/>
      <c r="E12" s="71">
        <f t="shared" si="0"/>
        <v>0</v>
      </c>
    </row>
    <row r="13" spans="2:14" hidden="1">
      <c r="B13" s="71">
        <v>3</v>
      </c>
      <c r="C13" s="71"/>
      <c r="D13" s="71"/>
      <c r="E13" s="71">
        <f t="shared" si="0"/>
        <v>0</v>
      </c>
    </row>
    <row r="14" spans="2:14" hidden="1">
      <c r="B14" s="71">
        <v>4</v>
      </c>
      <c r="C14" s="71"/>
      <c r="D14" s="71"/>
      <c r="E14" s="71">
        <f t="shared" si="0"/>
        <v>0</v>
      </c>
    </row>
    <row r="15" spans="2:14" hidden="1">
      <c r="B15" s="71">
        <v>5</v>
      </c>
      <c r="C15" s="71"/>
      <c r="D15" s="71"/>
      <c r="E15" s="71">
        <f t="shared" si="0"/>
        <v>0</v>
      </c>
    </row>
    <row r="16" spans="2:14" hidden="1">
      <c r="B16" s="71">
        <v>6</v>
      </c>
      <c r="C16" s="71"/>
      <c r="D16" s="71"/>
      <c r="E16" s="71">
        <f t="shared" si="0"/>
        <v>0</v>
      </c>
    </row>
    <row r="17" spans="2:10">
      <c r="B17" s="71">
        <v>7</v>
      </c>
      <c r="C17" s="71"/>
      <c r="D17" s="71"/>
      <c r="E17" s="71">
        <f t="shared" si="0"/>
        <v>0</v>
      </c>
    </row>
    <row r="18" spans="2:10" hidden="1">
      <c r="B18" s="71">
        <v>8</v>
      </c>
      <c r="C18" s="71"/>
      <c r="D18" s="71"/>
      <c r="E18" s="71">
        <f t="shared" si="0"/>
        <v>0</v>
      </c>
    </row>
    <row r="19" spans="2:10" hidden="1">
      <c r="B19" s="71">
        <v>9</v>
      </c>
      <c r="C19" s="71"/>
      <c r="D19" s="71"/>
      <c r="E19" s="71">
        <f t="shared" si="0"/>
        <v>0</v>
      </c>
    </row>
    <row r="20" spans="2:10" hidden="1">
      <c r="B20" s="71">
        <v>10</v>
      </c>
      <c r="C20" s="71"/>
      <c r="D20" s="71"/>
      <c r="E20" s="71">
        <f t="shared" si="0"/>
        <v>0</v>
      </c>
    </row>
    <row r="21" spans="2:10" hidden="1">
      <c r="B21" s="71">
        <v>11</v>
      </c>
      <c r="C21" s="71"/>
      <c r="D21" s="71"/>
      <c r="E21" s="71">
        <f t="shared" si="0"/>
        <v>0</v>
      </c>
    </row>
    <row r="22" spans="2:10" hidden="1">
      <c r="B22" s="71">
        <v>12</v>
      </c>
      <c r="C22" s="71"/>
      <c r="D22" s="71"/>
      <c r="E22" s="71">
        <f t="shared" si="0"/>
        <v>0</v>
      </c>
    </row>
    <row r="23" spans="2:10" hidden="1">
      <c r="B23" s="71" t="s">
        <v>94</v>
      </c>
      <c r="C23" s="71"/>
      <c r="D23" s="71"/>
      <c r="E23" s="71">
        <f t="shared" si="0"/>
        <v>0</v>
      </c>
    </row>
    <row r="24" spans="2:10" hidden="1">
      <c r="B24" s="71" t="s">
        <v>7</v>
      </c>
      <c r="C24" s="63">
        <f>C23+C22+C21+C20+C19+C18+C17+C16+C15+C14+C13+C12+C11+C10</f>
        <v>0</v>
      </c>
      <c r="D24" s="63">
        <f>D23+D22+D21+D20+D19+D18+D17+D16+D15+D14+D13+D12+D11+D10</f>
        <v>0</v>
      </c>
      <c r="E24" s="71">
        <f t="shared" si="0"/>
        <v>0</v>
      </c>
    </row>
    <row r="25" spans="2:10">
      <c r="B25" s="5"/>
    </row>
    <row r="26" spans="2:10" s="53" customFormat="1">
      <c r="B26" s="56" t="s">
        <v>323</v>
      </c>
    </row>
    <row r="27" spans="2:10" ht="77" customHeight="1">
      <c r="B27" s="162" t="s">
        <v>89</v>
      </c>
      <c r="C27" s="63" t="s">
        <v>0</v>
      </c>
      <c r="D27" s="63" t="s">
        <v>1</v>
      </c>
      <c r="E27" s="63" t="s">
        <v>2</v>
      </c>
      <c r="F27" s="63" t="s">
        <v>3</v>
      </c>
      <c r="G27" s="63" t="s">
        <v>4</v>
      </c>
      <c r="H27" s="63" t="s">
        <v>5</v>
      </c>
      <c r="I27" s="63" t="s">
        <v>6</v>
      </c>
      <c r="J27" s="156" t="s">
        <v>167</v>
      </c>
    </row>
    <row r="28" spans="2:10" ht="17.5" customHeight="1">
      <c r="B28" s="163"/>
      <c r="C28" s="23" t="s">
        <v>113</v>
      </c>
      <c r="D28" s="23" t="s">
        <v>114</v>
      </c>
      <c r="E28" s="23" t="s">
        <v>115</v>
      </c>
      <c r="F28" s="23" t="s">
        <v>116</v>
      </c>
      <c r="G28" s="23" t="s">
        <v>117</v>
      </c>
      <c r="H28" s="23" t="s">
        <v>118</v>
      </c>
      <c r="I28" s="23" t="s">
        <v>119</v>
      </c>
      <c r="J28" s="157"/>
    </row>
    <row r="29" spans="2:10" ht="18" hidden="1" customHeight="1">
      <c r="B29" s="71" t="s">
        <v>88</v>
      </c>
      <c r="C29" s="63"/>
      <c r="D29" s="63"/>
      <c r="E29" s="63"/>
      <c r="F29" s="63"/>
      <c r="G29" s="63"/>
      <c r="H29" s="63"/>
      <c r="I29" s="63"/>
      <c r="J29" s="71">
        <f>SUM(C29:I29)</f>
        <v>0</v>
      </c>
    </row>
    <row r="30" spans="2:10" ht="18" hidden="1" customHeight="1">
      <c r="B30" s="71">
        <v>1</v>
      </c>
      <c r="C30" s="63"/>
      <c r="D30" s="63"/>
      <c r="E30" s="63"/>
      <c r="F30" s="63"/>
      <c r="G30" s="63"/>
      <c r="H30" s="63"/>
      <c r="I30" s="63"/>
      <c r="J30" s="71">
        <f t="shared" ref="J30:J43" si="1">SUM(C30:I30)</f>
        <v>0</v>
      </c>
    </row>
    <row r="31" spans="2:10" ht="18" hidden="1" customHeight="1">
      <c r="B31" s="71">
        <v>2</v>
      </c>
      <c r="C31" s="63"/>
      <c r="D31" s="63"/>
      <c r="E31" s="63"/>
      <c r="F31" s="63"/>
      <c r="G31" s="63"/>
      <c r="H31" s="63"/>
      <c r="I31" s="63"/>
      <c r="J31" s="71">
        <f t="shared" si="1"/>
        <v>0</v>
      </c>
    </row>
    <row r="32" spans="2:10" ht="18" hidden="1" customHeight="1">
      <c r="B32" s="71">
        <v>3</v>
      </c>
      <c r="C32" s="63"/>
      <c r="D32" s="63"/>
      <c r="E32" s="63"/>
      <c r="F32" s="63"/>
      <c r="G32" s="63"/>
      <c r="H32" s="63"/>
      <c r="I32" s="63"/>
      <c r="J32" s="71">
        <f t="shared" si="1"/>
        <v>0</v>
      </c>
    </row>
    <row r="33" spans="2:10" ht="18" hidden="1" customHeight="1">
      <c r="B33" s="71">
        <v>4</v>
      </c>
      <c r="C33" s="63"/>
      <c r="D33" s="63"/>
      <c r="E33" s="63"/>
      <c r="F33" s="63"/>
      <c r="G33" s="63"/>
      <c r="H33" s="63"/>
      <c r="I33" s="63"/>
      <c r="J33" s="71">
        <f t="shared" si="1"/>
        <v>0</v>
      </c>
    </row>
    <row r="34" spans="2:10" ht="18" hidden="1" customHeight="1">
      <c r="B34" s="71">
        <v>5</v>
      </c>
      <c r="C34" s="63"/>
      <c r="D34" s="63"/>
      <c r="E34" s="63"/>
      <c r="F34" s="63"/>
      <c r="G34" s="63"/>
      <c r="H34" s="63"/>
      <c r="I34" s="63"/>
      <c r="J34" s="71">
        <f t="shared" si="1"/>
        <v>0</v>
      </c>
    </row>
    <row r="35" spans="2:10" ht="18" hidden="1" customHeight="1">
      <c r="B35" s="71">
        <v>6</v>
      </c>
      <c r="C35" s="63"/>
      <c r="D35" s="63"/>
      <c r="E35" s="63"/>
      <c r="F35" s="63"/>
      <c r="G35" s="63"/>
      <c r="H35" s="63"/>
      <c r="I35" s="63"/>
      <c r="J35" s="71">
        <f t="shared" si="1"/>
        <v>0</v>
      </c>
    </row>
    <row r="36" spans="2:10" ht="18" customHeight="1">
      <c r="B36" s="71">
        <v>7</v>
      </c>
      <c r="C36" s="63"/>
      <c r="D36" s="63"/>
      <c r="E36" s="63"/>
      <c r="F36" s="63"/>
      <c r="G36" s="63"/>
      <c r="H36" s="63"/>
      <c r="I36" s="63"/>
      <c r="J36" s="71">
        <f t="shared" si="1"/>
        <v>0</v>
      </c>
    </row>
    <row r="37" spans="2:10" ht="18" hidden="1" customHeight="1">
      <c r="B37" s="71">
        <v>8</v>
      </c>
      <c r="C37" s="63"/>
      <c r="D37" s="63"/>
      <c r="E37" s="63"/>
      <c r="F37" s="63"/>
      <c r="G37" s="63"/>
      <c r="H37" s="63"/>
      <c r="I37" s="63"/>
      <c r="J37" s="71">
        <f t="shared" si="1"/>
        <v>0</v>
      </c>
    </row>
    <row r="38" spans="2:10" ht="18" hidden="1" customHeight="1">
      <c r="B38" s="71">
        <v>9</v>
      </c>
      <c r="C38" s="63"/>
      <c r="D38" s="63"/>
      <c r="E38" s="63"/>
      <c r="F38" s="63"/>
      <c r="G38" s="63"/>
      <c r="H38" s="63"/>
      <c r="I38" s="63"/>
      <c r="J38" s="71">
        <f t="shared" si="1"/>
        <v>0</v>
      </c>
    </row>
    <row r="39" spans="2:10" ht="18" hidden="1" customHeight="1">
      <c r="B39" s="71">
        <v>10</v>
      </c>
      <c r="C39" s="63"/>
      <c r="D39" s="63"/>
      <c r="E39" s="63"/>
      <c r="F39" s="63"/>
      <c r="G39" s="63"/>
      <c r="H39" s="63"/>
      <c r="I39" s="63"/>
      <c r="J39" s="71">
        <f t="shared" si="1"/>
        <v>0</v>
      </c>
    </row>
    <row r="40" spans="2:10" ht="18" hidden="1" customHeight="1">
      <c r="B40" s="71">
        <v>11</v>
      </c>
      <c r="C40" s="63"/>
      <c r="D40" s="63"/>
      <c r="E40" s="63"/>
      <c r="F40" s="63"/>
      <c r="G40" s="63"/>
      <c r="H40" s="63"/>
      <c r="I40" s="63"/>
      <c r="J40" s="71">
        <f t="shared" si="1"/>
        <v>0</v>
      </c>
    </row>
    <row r="41" spans="2:10" ht="18" hidden="1" customHeight="1">
      <c r="B41" s="71">
        <v>12</v>
      </c>
      <c r="C41" s="63"/>
      <c r="D41" s="63"/>
      <c r="E41" s="63"/>
      <c r="F41" s="63"/>
      <c r="G41" s="63"/>
      <c r="H41" s="63"/>
      <c r="I41" s="63"/>
      <c r="J41" s="71">
        <f t="shared" si="1"/>
        <v>0</v>
      </c>
    </row>
    <row r="42" spans="2:10" ht="18" hidden="1" customHeight="1">
      <c r="B42" s="71" t="s">
        <v>94</v>
      </c>
      <c r="C42" s="63"/>
      <c r="D42" s="63"/>
      <c r="E42" s="63"/>
      <c r="F42" s="63"/>
      <c r="G42" s="63"/>
      <c r="H42" s="63"/>
      <c r="I42" s="63"/>
      <c r="J42" s="71">
        <f t="shared" si="1"/>
        <v>0</v>
      </c>
    </row>
    <row r="43" spans="2:10" ht="18" hidden="1" customHeight="1">
      <c r="B43" s="71" t="s">
        <v>7</v>
      </c>
      <c r="C43" s="63">
        <f>C42+C41+C40+C39+C38+C37+C36+C35+C34+C33+C32+C31+C30+C29</f>
        <v>0</v>
      </c>
      <c r="D43" s="63">
        <f t="shared" ref="D43:I43" si="2">D42+D41+D40+D39+D38+D37+D36+D35+D34+D33+D32+D31+D30+D29</f>
        <v>0</v>
      </c>
      <c r="E43" s="63">
        <f t="shared" si="2"/>
        <v>0</v>
      </c>
      <c r="F43" s="63">
        <f t="shared" si="2"/>
        <v>0</v>
      </c>
      <c r="G43" s="63">
        <f t="shared" si="2"/>
        <v>0</v>
      </c>
      <c r="H43" s="63">
        <f t="shared" si="2"/>
        <v>0</v>
      </c>
      <c r="I43" s="63">
        <f t="shared" si="2"/>
        <v>0</v>
      </c>
      <c r="J43" s="71">
        <f t="shared" si="1"/>
        <v>0</v>
      </c>
    </row>
    <row r="45" spans="2:10">
      <c r="B45" s="2" t="s">
        <v>219</v>
      </c>
    </row>
    <row r="46" spans="2:10" ht="57" customHeight="1">
      <c r="B46" s="131" t="s">
        <v>89</v>
      </c>
      <c r="C46" s="64" t="s">
        <v>8</v>
      </c>
      <c r="D46" s="64" t="s">
        <v>9</v>
      </c>
      <c r="E46" s="63" t="s">
        <v>167</v>
      </c>
    </row>
    <row r="47" spans="2:10" hidden="1">
      <c r="B47" s="71" t="s">
        <v>88</v>
      </c>
      <c r="C47" s="71"/>
      <c r="D47" s="71"/>
      <c r="E47" s="71">
        <f>SUM(C47:D47)</f>
        <v>0</v>
      </c>
    </row>
    <row r="48" spans="2:10" hidden="1">
      <c r="B48" s="71">
        <v>1</v>
      </c>
      <c r="C48" s="71"/>
      <c r="D48" s="71"/>
      <c r="E48" s="71">
        <f t="shared" ref="E48:E61" si="3">SUM(C48:D48)</f>
        <v>0</v>
      </c>
    </row>
    <row r="49" spans="2:10" hidden="1">
      <c r="B49" s="71">
        <v>2</v>
      </c>
      <c r="C49" s="71"/>
      <c r="D49" s="71"/>
      <c r="E49" s="71">
        <f t="shared" si="3"/>
        <v>0</v>
      </c>
    </row>
    <row r="50" spans="2:10" hidden="1">
      <c r="B50" s="71">
        <v>3</v>
      </c>
      <c r="C50" s="71"/>
      <c r="D50" s="71"/>
      <c r="E50" s="71">
        <f t="shared" si="3"/>
        <v>0</v>
      </c>
    </row>
    <row r="51" spans="2:10" hidden="1">
      <c r="B51" s="71">
        <v>4</v>
      </c>
      <c r="C51" s="71"/>
      <c r="D51" s="71"/>
      <c r="E51" s="71">
        <f t="shared" si="3"/>
        <v>0</v>
      </c>
    </row>
    <row r="52" spans="2:10" hidden="1">
      <c r="B52" s="71">
        <v>5</v>
      </c>
      <c r="C52" s="71"/>
      <c r="D52" s="71"/>
      <c r="E52" s="71">
        <f t="shared" si="3"/>
        <v>0</v>
      </c>
    </row>
    <row r="53" spans="2:10" hidden="1">
      <c r="B53" s="71">
        <v>6</v>
      </c>
      <c r="C53" s="71"/>
      <c r="D53" s="71"/>
      <c r="E53" s="71">
        <f t="shared" si="3"/>
        <v>0</v>
      </c>
    </row>
    <row r="54" spans="2:10">
      <c r="B54" s="71">
        <v>7</v>
      </c>
      <c r="C54" s="71"/>
      <c r="D54" s="71"/>
      <c r="E54" s="71">
        <f t="shared" si="3"/>
        <v>0</v>
      </c>
    </row>
    <row r="55" spans="2:10" hidden="1">
      <c r="B55" s="71">
        <v>8</v>
      </c>
      <c r="C55" s="71"/>
      <c r="D55" s="71"/>
      <c r="E55" s="71">
        <f t="shared" si="3"/>
        <v>0</v>
      </c>
    </row>
    <row r="56" spans="2:10" hidden="1">
      <c r="B56" s="71">
        <v>9</v>
      </c>
      <c r="C56" s="71"/>
      <c r="D56" s="71"/>
      <c r="E56" s="71">
        <f t="shared" si="3"/>
        <v>0</v>
      </c>
    </row>
    <row r="57" spans="2:10" hidden="1">
      <c r="B57" s="71">
        <v>10</v>
      </c>
      <c r="C57" s="71"/>
      <c r="D57" s="71"/>
      <c r="E57" s="71">
        <f t="shared" si="3"/>
        <v>0</v>
      </c>
    </row>
    <row r="58" spans="2:10" hidden="1">
      <c r="B58" s="71">
        <v>11</v>
      </c>
      <c r="C58" s="71"/>
      <c r="D58" s="71"/>
      <c r="E58" s="71">
        <f t="shared" si="3"/>
        <v>0</v>
      </c>
    </row>
    <row r="59" spans="2:10" hidden="1">
      <c r="B59" s="71">
        <v>12</v>
      </c>
      <c r="C59" s="71"/>
      <c r="D59" s="71"/>
      <c r="E59" s="71">
        <f t="shared" si="3"/>
        <v>0</v>
      </c>
    </row>
    <row r="60" spans="2:10" hidden="1">
      <c r="B60" s="71" t="s">
        <v>94</v>
      </c>
      <c r="C60" s="71"/>
      <c r="D60" s="71"/>
      <c r="E60" s="71">
        <f t="shared" si="3"/>
        <v>0</v>
      </c>
    </row>
    <row r="61" spans="2:10" hidden="1">
      <c r="B61" s="71" t="s">
        <v>7</v>
      </c>
      <c r="C61" s="63">
        <f>C60+C59+C58+C57+C56+C55+C54+C53+C52+C51+C50+C49+C48+C47</f>
        <v>0</v>
      </c>
      <c r="D61" s="63">
        <f>D60+D59+D58+D57+D56+D55+D54+D53+D52+D51+D50+D49+D48+D47</f>
        <v>0</v>
      </c>
      <c r="E61" s="71">
        <f t="shared" si="3"/>
        <v>0</v>
      </c>
    </row>
    <row r="62" spans="2:10">
      <c r="B62" s="5"/>
    </row>
    <row r="63" spans="2:10" s="2" customFormat="1">
      <c r="B63" s="2" t="s">
        <v>220</v>
      </c>
    </row>
    <row r="64" spans="2:10" ht="62" customHeight="1">
      <c r="B64" s="131" t="s">
        <v>89</v>
      </c>
      <c r="C64" s="92" t="s">
        <v>298</v>
      </c>
      <c r="D64" s="92" t="s">
        <v>299</v>
      </c>
      <c r="E64" s="92" t="s">
        <v>300</v>
      </c>
      <c r="F64" s="92" t="s">
        <v>301</v>
      </c>
      <c r="G64" s="92" t="s">
        <v>302</v>
      </c>
      <c r="H64" s="92" t="s">
        <v>303</v>
      </c>
      <c r="I64" s="92" t="s">
        <v>343</v>
      </c>
      <c r="J64" s="63" t="s">
        <v>167</v>
      </c>
    </row>
    <row r="65" spans="2:10" hidden="1">
      <c r="B65" s="71" t="s">
        <v>88</v>
      </c>
      <c r="C65" s="14"/>
      <c r="D65" s="14"/>
      <c r="E65" s="14"/>
      <c r="F65" s="14"/>
      <c r="G65" s="14"/>
      <c r="H65" s="14"/>
      <c r="I65" s="14"/>
      <c r="J65" s="71">
        <f>SUM(C65:I65)</f>
        <v>0</v>
      </c>
    </row>
    <row r="66" spans="2:10" hidden="1">
      <c r="B66" s="71">
        <v>1</v>
      </c>
      <c r="C66" s="14"/>
      <c r="D66" s="14"/>
      <c r="E66" s="14"/>
      <c r="F66" s="14"/>
      <c r="G66" s="14"/>
      <c r="H66" s="14"/>
      <c r="I66" s="14"/>
      <c r="J66" s="71">
        <f t="shared" ref="J66:J79" si="4">SUM(C66:I66)</f>
        <v>0</v>
      </c>
    </row>
    <row r="67" spans="2:10" hidden="1">
      <c r="B67" s="71">
        <v>2</v>
      </c>
      <c r="C67" s="14"/>
      <c r="D67" s="14"/>
      <c r="E67" s="14"/>
      <c r="F67" s="14"/>
      <c r="G67" s="14"/>
      <c r="H67" s="14"/>
      <c r="I67" s="14"/>
      <c r="J67" s="71">
        <f t="shared" si="4"/>
        <v>0</v>
      </c>
    </row>
    <row r="68" spans="2:10" hidden="1">
      <c r="B68" s="71">
        <v>3</v>
      </c>
      <c r="C68" s="14"/>
      <c r="D68" s="14"/>
      <c r="E68" s="14"/>
      <c r="F68" s="14"/>
      <c r="G68" s="14"/>
      <c r="H68" s="14"/>
      <c r="I68" s="14"/>
      <c r="J68" s="71">
        <f t="shared" si="4"/>
        <v>0</v>
      </c>
    </row>
    <row r="69" spans="2:10" hidden="1">
      <c r="B69" s="71">
        <v>4</v>
      </c>
      <c r="C69" s="14"/>
      <c r="D69" s="14"/>
      <c r="E69" s="14"/>
      <c r="F69" s="14"/>
      <c r="G69" s="14"/>
      <c r="H69" s="14"/>
      <c r="I69" s="14"/>
      <c r="J69" s="71">
        <f t="shared" si="4"/>
        <v>0</v>
      </c>
    </row>
    <row r="70" spans="2:10" hidden="1">
      <c r="B70" s="71">
        <v>5</v>
      </c>
      <c r="C70" s="14"/>
      <c r="D70" s="14"/>
      <c r="E70" s="14"/>
      <c r="F70" s="14"/>
      <c r="G70" s="14"/>
      <c r="H70" s="14"/>
      <c r="I70" s="14"/>
      <c r="J70" s="71">
        <f t="shared" si="4"/>
        <v>0</v>
      </c>
    </row>
    <row r="71" spans="2:10" hidden="1">
      <c r="B71" s="71">
        <v>6</v>
      </c>
      <c r="C71" s="14"/>
      <c r="D71" s="14"/>
      <c r="E71" s="14"/>
      <c r="F71" s="14"/>
      <c r="G71" s="14"/>
      <c r="H71" s="14"/>
      <c r="I71" s="14"/>
      <c r="J71" s="71">
        <f t="shared" si="4"/>
        <v>0</v>
      </c>
    </row>
    <row r="72" spans="2:10">
      <c r="B72" s="71">
        <v>7</v>
      </c>
      <c r="C72" s="14"/>
      <c r="D72" s="14"/>
      <c r="E72" s="14"/>
      <c r="F72" s="14"/>
      <c r="G72" s="14"/>
      <c r="H72" s="14"/>
      <c r="I72" s="14"/>
      <c r="J72" s="71">
        <f t="shared" si="4"/>
        <v>0</v>
      </c>
    </row>
    <row r="73" spans="2:10" hidden="1">
      <c r="B73" s="71">
        <v>8</v>
      </c>
      <c r="C73" s="14"/>
      <c r="D73" s="14"/>
      <c r="E73" s="14"/>
      <c r="F73" s="14"/>
      <c r="G73" s="14"/>
      <c r="H73" s="14"/>
      <c r="I73" s="14"/>
      <c r="J73" s="71">
        <f t="shared" si="4"/>
        <v>0</v>
      </c>
    </row>
    <row r="74" spans="2:10" hidden="1">
      <c r="B74" s="71">
        <v>9</v>
      </c>
      <c r="C74" s="14"/>
      <c r="D74" s="14"/>
      <c r="E74" s="14"/>
      <c r="F74" s="14"/>
      <c r="G74" s="14"/>
      <c r="H74" s="14"/>
      <c r="I74" s="14"/>
      <c r="J74" s="71">
        <f t="shared" si="4"/>
        <v>0</v>
      </c>
    </row>
    <row r="75" spans="2:10" hidden="1">
      <c r="B75" s="71">
        <v>10</v>
      </c>
      <c r="C75" s="14"/>
      <c r="D75" s="14"/>
      <c r="E75" s="14"/>
      <c r="F75" s="14"/>
      <c r="G75" s="14"/>
      <c r="H75" s="14"/>
      <c r="I75" s="14"/>
      <c r="J75" s="71">
        <f t="shared" si="4"/>
        <v>0</v>
      </c>
    </row>
    <row r="76" spans="2:10" hidden="1">
      <c r="B76" s="71">
        <v>11</v>
      </c>
      <c r="C76" s="14"/>
      <c r="D76" s="14"/>
      <c r="E76" s="14"/>
      <c r="F76" s="14"/>
      <c r="G76" s="14"/>
      <c r="H76" s="14"/>
      <c r="I76" s="14"/>
      <c r="J76" s="71">
        <f t="shared" si="4"/>
        <v>0</v>
      </c>
    </row>
    <row r="77" spans="2:10" hidden="1">
      <c r="B77" s="71">
        <v>12</v>
      </c>
      <c r="C77" s="14"/>
      <c r="D77" s="14"/>
      <c r="E77" s="14"/>
      <c r="F77" s="14"/>
      <c r="G77" s="14"/>
      <c r="H77" s="14"/>
      <c r="I77" s="14"/>
      <c r="J77" s="71">
        <f t="shared" si="4"/>
        <v>0</v>
      </c>
    </row>
    <row r="78" spans="2:10" hidden="1">
      <c r="B78" s="71" t="s">
        <v>94</v>
      </c>
      <c r="C78" s="14"/>
      <c r="D78" s="14"/>
      <c r="E78" s="14"/>
      <c r="F78" s="14"/>
      <c r="G78" s="14"/>
      <c r="H78" s="14"/>
      <c r="I78" s="14"/>
      <c r="J78" s="71">
        <f t="shared" si="4"/>
        <v>0</v>
      </c>
    </row>
    <row r="79" spans="2:10" hidden="1">
      <c r="B79" s="71" t="s">
        <v>7</v>
      </c>
      <c r="C79" s="63">
        <f>C78+C77+C76+C75+C74+C73+C72+C71+C70+C69+C68+C67+C66+C65</f>
        <v>0</v>
      </c>
      <c r="D79" s="63">
        <f t="shared" ref="D79:I79" si="5">D78+D77+D76+D75+D74+D73+D72+D71+D70+D69+D68+D67+D66+D65</f>
        <v>0</v>
      </c>
      <c r="E79" s="63">
        <f t="shared" si="5"/>
        <v>0</v>
      </c>
      <c r="F79" s="63">
        <f t="shared" si="5"/>
        <v>0</v>
      </c>
      <c r="G79" s="63">
        <f t="shared" si="5"/>
        <v>0</v>
      </c>
      <c r="H79" s="63">
        <f t="shared" si="5"/>
        <v>0</v>
      </c>
      <c r="I79" s="63">
        <f t="shared" si="5"/>
        <v>0</v>
      </c>
      <c r="J79" s="71">
        <f t="shared" si="4"/>
        <v>0</v>
      </c>
    </row>
    <row r="81" spans="2:19" s="2" customFormat="1">
      <c r="B81" s="2" t="s">
        <v>221</v>
      </c>
    </row>
    <row r="82" spans="2:19" ht="85">
      <c r="B82" s="158" t="s">
        <v>89</v>
      </c>
      <c r="C82" s="63" t="s">
        <v>10</v>
      </c>
      <c r="D82" s="63" t="s">
        <v>11</v>
      </c>
      <c r="E82" s="63" t="s">
        <v>12</v>
      </c>
      <c r="F82" s="63" t="s">
        <v>13</v>
      </c>
      <c r="G82" s="63" t="s">
        <v>16</v>
      </c>
      <c r="H82" s="63" t="s">
        <v>14</v>
      </c>
      <c r="I82" s="63" t="s">
        <v>15</v>
      </c>
      <c r="J82" s="19" t="s">
        <v>17</v>
      </c>
      <c r="K82" s="63" t="s">
        <v>18</v>
      </c>
      <c r="L82" s="63" t="s">
        <v>20</v>
      </c>
      <c r="M82" s="63" t="s">
        <v>19</v>
      </c>
      <c r="N82" s="63" t="s">
        <v>21</v>
      </c>
      <c r="O82" s="63" t="s">
        <v>22</v>
      </c>
      <c r="P82" s="63" t="s">
        <v>23</v>
      </c>
      <c r="Q82" s="63" t="s">
        <v>25</v>
      </c>
      <c r="R82" s="63" t="s">
        <v>24</v>
      </c>
      <c r="S82" s="156" t="s">
        <v>167</v>
      </c>
    </row>
    <row r="83" spans="2:19" ht="17">
      <c r="B83" s="159"/>
      <c r="C83" s="20" t="s">
        <v>95</v>
      </c>
      <c r="D83" s="20" t="s">
        <v>96</v>
      </c>
      <c r="E83" s="20" t="s">
        <v>97</v>
      </c>
      <c r="F83" s="20" t="s">
        <v>98</v>
      </c>
      <c r="G83" s="20" t="s">
        <v>99</v>
      </c>
      <c r="H83" s="20" t="s">
        <v>100</v>
      </c>
      <c r="I83" s="20" t="s">
        <v>101</v>
      </c>
      <c r="J83" s="20" t="s">
        <v>102</v>
      </c>
      <c r="K83" s="20" t="s">
        <v>103</v>
      </c>
      <c r="L83" s="20" t="s">
        <v>104</v>
      </c>
      <c r="M83" s="20" t="s">
        <v>105</v>
      </c>
      <c r="N83" s="20" t="s">
        <v>106</v>
      </c>
      <c r="O83" s="20" t="s">
        <v>107</v>
      </c>
      <c r="P83" s="20" t="s">
        <v>108</v>
      </c>
      <c r="Q83" s="20" t="s">
        <v>109</v>
      </c>
      <c r="R83" s="20" t="s">
        <v>110</v>
      </c>
      <c r="S83" s="157"/>
    </row>
    <row r="84" spans="2:19" hidden="1">
      <c r="B84" s="71" t="s">
        <v>88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71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idden="1">
      <c r="B86" s="71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idden="1">
      <c r="B87" s="71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71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71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71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>
      <c r="B91" s="71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71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idden="1">
      <c r="B93" s="71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idden="1">
      <c r="B94" s="71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71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71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71" t="s">
        <v>94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71" t="s">
        <v>7</v>
      </c>
      <c r="C98" s="63">
        <f>C97+C96+C95+C94+C93+C92+C91+C90+C89+C88+C87+C86+C85+C84</f>
        <v>0</v>
      </c>
      <c r="D98" s="63">
        <f t="shared" ref="D98:R98" si="7">D97+D96+D95+D94+D93+D92+D91+D90+D89+D88+D87+D86+D85+D84</f>
        <v>0</v>
      </c>
      <c r="E98" s="63">
        <f t="shared" si="7"/>
        <v>0</v>
      </c>
      <c r="F98" s="63">
        <f t="shared" si="7"/>
        <v>0</v>
      </c>
      <c r="G98" s="63">
        <f t="shared" si="7"/>
        <v>0</v>
      </c>
      <c r="H98" s="63">
        <f t="shared" si="7"/>
        <v>0</v>
      </c>
      <c r="I98" s="63">
        <f t="shared" si="7"/>
        <v>0</v>
      </c>
      <c r="J98" s="63">
        <f t="shared" si="7"/>
        <v>0</v>
      </c>
      <c r="K98" s="63">
        <f t="shared" si="7"/>
        <v>0</v>
      </c>
      <c r="L98" s="63">
        <f t="shared" si="7"/>
        <v>0</v>
      </c>
      <c r="M98" s="63">
        <f t="shared" si="7"/>
        <v>0</v>
      </c>
      <c r="N98" s="63">
        <f t="shared" si="7"/>
        <v>0</v>
      </c>
      <c r="O98" s="63">
        <f t="shared" si="7"/>
        <v>0</v>
      </c>
      <c r="P98" s="63">
        <f t="shared" si="7"/>
        <v>0</v>
      </c>
      <c r="Q98" s="63">
        <f t="shared" si="7"/>
        <v>0</v>
      </c>
      <c r="R98" s="63">
        <f t="shared" si="7"/>
        <v>0</v>
      </c>
      <c r="S98" s="14">
        <f t="shared" si="6"/>
        <v>0</v>
      </c>
    </row>
    <row r="100" spans="2:19" s="2" customFormat="1">
      <c r="B100" s="8" t="s">
        <v>222</v>
      </c>
    </row>
    <row r="101" spans="2:19" ht="68" customHeight="1">
      <c r="B101" s="158" t="s">
        <v>89</v>
      </c>
      <c r="C101" s="63" t="s">
        <v>26</v>
      </c>
      <c r="D101" s="63" t="s">
        <v>27</v>
      </c>
      <c r="E101" s="63" t="s">
        <v>28</v>
      </c>
      <c r="F101" s="63" t="s">
        <v>29</v>
      </c>
      <c r="G101" s="63" t="s">
        <v>30</v>
      </c>
      <c r="H101" s="63" t="s">
        <v>31</v>
      </c>
      <c r="I101" s="63" t="s">
        <v>32</v>
      </c>
      <c r="J101" s="63" t="s">
        <v>33</v>
      </c>
      <c r="K101" s="63" t="s">
        <v>34</v>
      </c>
      <c r="L101" s="63" t="s">
        <v>35</v>
      </c>
      <c r="M101" s="63" t="s">
        <v>235</v>
      </c>
      <c r="N101" s="63" t="s">
        <v>236</v>
      </c>
      <c r="O101" s="63" t="s">
        <v>24</v>
      </c>
      <c r="P101" s="156" t="s">
        <v>167</v>
      </c>
    </row>
    <row r="102" spans="2:19" ht="19">
      <c r="B102" s="159"/>
      <c r="C102" s="23" t="s">
        <v>237</v>
      </c>
      <c r="D102" s="23" t="s">
        <v>238</v>
      </c>
      <c r="E102" s="23" t="s">
        <v>239</v>
      </c>
      <c r="F102" s="23" t="s">
        <v>240</v>
      </c>
      <c r="G102" s="23" t="s">
        <v>241</v>
      </c>
      <c r="H102" s="23" t="s">
        <v>242</v>
      </c>
      <c r="I102" s="23" t="s">
        <v>243</v>
      </c>
      <c r="J102" s="23" t="s">
        <v>244</v>
      </c>
      <c r="K102" s="23" t="s">
        <v>245</v>
      </c>
      <c r="L102" s="23" t="s">
        <v>246</v>
      </c>
      <c r="M102" s="23" t="s">
        <v>247</v>
      </c>
      <c r="N102" s="23" t="s">
        <v>248</v>
      </c>
      <c r="O102" s="23" t="s">
        <v>249</v>
      </c>
      <c r="P102" s="157"/>
    </row>
    <row r="103" spans="2:19" hidden="1">
      <c r="B103" s="71" t="s">
        <v>88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14">
        <f>SUM(C103:O103)</f>
        <v>0</v>
      </c>
    </row>
    <row r="104" spans="2:19" hidden="1">
      <c r="B104" s="71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idden="1">
      <c r="B105" s="71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idden="1">
      <c r="B106" s="71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idden="1">
      <c r="B107" s="71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idden="1">
      <c r="B108" s="71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idden="1">
      <c r="B109" s="71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>
      <c r="B110" s="71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 hidden="1">
      <c r="B111" s="71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 hidden="1">
      <c r="B112" s="71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 hidden="1">
      <c r="B113" s="71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idden="1">
      <c r="B114" s="71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idden="1">
      <c r="B115" s="71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idden="1">
      <c r="B116" s="71" t="s">
        <v>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idden="1">
      <c r="B117" s="71" t="s">
        <v>7</v>
      </c>
      <c r="C117" s="63">
        <f>C116+C115+C114+C113+C112+C111+C110+C109+C108+C107+C106+C105+C104+C103</f>
        <v>0</v>
      </c>
      <c r="D117" s="63">
        <f t="shared" ref="D117:O117" si="9">D116+D115+D114+D113+D112+D111+D110+D109+D108+D107+D106+D105+D104+D103</f>
        <v>0</v>
      </c>
      <c r="E117" s="63">
        <f t="shared" si="9"/>
        <v>0</v>
      </c>
      <c r="F117" s="63">
        <f t="shared" si="9"/>
        <v>0</v>
      </c>
      <c r="G117" s="63">
        <f t="shared" si="9"/>
        <v>0</v>
      </c>
      <c r="H117" s="63">
        <f t="shared" si="9"/>
        <v>0</v>
      </c>
      <c r="I117" s="63">
        <f t="shared" si="9"/>
        <v>0</v>
      </c>
      <c r="J117" s="63">
        <f t="shared" si="9"/>
        <v>0</v>
      </c>
      <c r="K117" s="63">
        <f t="shared" si="9"/>
        <v>0</v>
      </c>
      <c r="L117" s="63">
        <f t="shared" si="9"/>
        <v>0</v>
      </c>
      <c r="M117" s="63">
        <f t="shared" si="9"/>
        <v>0</v>
      </c>
      <c r="N117" s="63">
        <f t="shared" si="9"/>
        <v>0</v>
      </c>
      <c r="O117" s="63">
        <f t="shared" si="9"/>
        <v>0</v>
      </c>
      <c r="P117" s="14">
        <f t="shared" si="8"/>
        <v>0</v>
      </c>
    </row>
    <row r="120" spans="2:16" s="2" customFormat="1">
      <c r="B120" s="9" t="s">
        <v>223</v>
      </c>
    </row>
    <row r="121" spans="2:16" ht="77.5" customHeight="1">
      <c r="B121" s="131" t="s">
        <v>89</v>
      </c>
      <c r="C121" s="64" t="s">
        <v>8</v>
      </c>
      <c r="D121" s="64" t="s">
        <v>9</v>
      </c>
      <c r="E121" s="63" t="s">
        <v>167</v>
      </c>
    </row>
    <row r="122" spans="2:16" hidden="1">
      <c r="B122" s="71" t="s">
        <v>88</v>
      </c>
      <c r="C122" s="71"/>
      <c r="D122" s="71"/>
      <c r="E122" s="71">
        <f>SUM(C122:D122)</f>
        <v>0</v>
      </c>
    </row>
    <row r="123" spans="2:16" hidden="1">
      <c r="B123" s="71">
        <v>1</v>
      </c>
      <c r="C123" s="71"/>
      <c r="D123" s="71"/>
      <c r="E123" s="71">
        <f t="shared" ref="E123:E136" si="10">SUM(C123:D123)</f>
        <v>0</v>
      </c>
    </row>
    <row r="124" spans="2:16" hidden="1">
      <c r="B124" s="71">
        <v>2</v>
      </c>
      <c r="C124" s="71"/>
      <c r="D124" s="71"/>
      <c r="E124" s="71">
        <f t="shared" si="10"/>
        <v>0</v>
      </c>
    </row>
    <row r="125" spans="2:16" hidden="1">
      <c r="B125" s="71">
        <v>3</v>
      </c>
      <c r="C125" s="71"/>
      <c r="D125" s="71"/>
      <c r="E125" s="71">
        <f t="shared" si="10"/>
        <v>0</v>
      </c>
    </row>
    <row r="126" spans="2:16" hidden="1">
      <c r="B126" s="71">
        <v>4</v>
      </c>
      <c r="C126" s="71"/>
      <c r="D126" s="71"/>
      <c r="E126" s="71">
        <f t="shared" si="10"/>
        <v>0</v>
      </c>
    </row>
    <row r="127" spans="2:16" hidden="1">
      <c r="B127" s="71">
        <v>5</v>
      </c>
      <c r="C127" s="71"/>
      <c r="D127" s="71"/>
      <c r="E127" s="71">
        <f t="shared" si="10"/>
        <v>0</v>
      </c>
    </row>
    <row r="128" spans="2:16" hidden="1">
      <c r="B128" s="71">
        <v>6</v>
      </c>
      <c r="C128" s="71"/>
      <c r="D128" s="71"/>
      <c r="E128" s="71">
        <f t="shared" si="10"/>
        <v>0</v>
      </c>
    </row>
    <row r="129" spans="2:14">
      <c r="B129" s="71">
        <v>7</v>
      </c>
      <c r="C129" s="71"/>
      <c r="D129" s="71"/>
      <c r="E129" s="71">
        <f t="shared" si="10"/>
        <v>0</v>
      </c>
    </row>
    <row r="130" spans="2:14" hidden="1">
      <c r="B130" s="71">
        <v>8</v>
      </c>
      <c r="C130" s="71"/>
      <c r="D130" s="71"/>
      <c r="E130" s="71">
        <f t="shared" si="10"/>
        <v>0</v>
      </c>
    </row>
    <row r="131" spans="2:14" hidden="1">
      <c r="B131" s="71">
        <v>9</v>
      </c>
      <c r="C131" s="71"/>
      <c r="D131" s="71"/>
      <c r="E131" s="71">
        <f t="shared" si="10"/>
        <v>0</v>
      </c>
    </row>
    <row r="132" spans="2:14" hidden="1">
      <c r="B132" s="71">
        <v>10</v>
      </c>
      <c r="C132" s="71"/>
      <c r="D132" s="71"/>
      <c r="E132" s="71">
        <f t="shared" si="10"/>
        <v>0</v>
      </c>
    </row>
    <row r="133" spans="2:14" hidden="1">
      <c r="B133" s="71">
        <v>11</v>
      </c>
      <c r="C133" s="71"/>
      <c r="D133" s="71"/>
      <c r="E133" s="71">
        <f t="shared" si="10"/>
        <v>0</v>
      </c>
    </row>
    <row r="134" spans="2:14" hidden="1">
      <c r="B134" s="71">
        <v>12</v>
      </c>
      <c r="C134" s="71"/>
      <c r="D134" s="71"/>
      <c r="E134" s="71">
        <f t="shared" si="10"/>
        <v>0</v>
      </c>
    </row>
    <row r="135" spans="2:14" hidden="1">
      <c r="B135" s="71" t="s">
        <v>94</v>
      </c>
      <c r="C135" s="71"/>
      <c r="D135" s="71"/>
      <c r="E135" s="71">
        <f t="shared" si="10"/>
        <v>0</v>
      </c>
    </row>
    <row r="136" spans="2:14" hidden="1">
      <c r="B136" s="71" t="s">
        <v>7</v>
      </c>
      <c r="C136" s="63">
        <f>C135+C134+C133+C132+C131+C130+C129+C128+C127+C126+C125+C124+C123+C122</f>
        <v>0</v>
      </c>
      <c r="D136" s="63">
        <f>D135+D134+D133+D132+D131+D130+D129+D128+D127+D126+D125+D124+D123+D122</f>
        <v>0</v>
      </c>
      <c r="E136" s="71">
        <f t="shared" si="10"/>
        <v>0</v>
      </c>
    </row>
    <row r="138" spans="2:14" s="2" customFormat="1">
      <c r="B138" s="8" t="s">
        <v>224</v>
      </c>
    </row>
    <row r="139" spans="2:14" s="6" customFormat="1" ht="108.5" customHeight="1">
      <c r="B139" s="158" t="s">
        <v>89</v>
      </c>
      <c r="C139" s="63" t="s">
        <v>36</v>
      </c>
      <c r="D139" s="63" t="s">
        <v>37</v>
      </c>
      <c r="E139" s="63" t="s">
        <v>38</v>
      </c>
      <c r="F139" s="63" t="s">
        <v>39</v>
      </c>
      <c r="G139" s="63" t="s">
        <v>40</v>
      </c>
      <c r="H139" s="63" t="s">
        <v>41</v>
      </c>
      <c r="I139" s="63" t="s">
        <v>42</v>
      </c>
      <c r="J139" s="63" t="s">
        <v>43</v>
      </c>
      <c r="K139" s="63" t="s">
        <v>44</v>
      </c>
      <c r="L139" s="63" t="s">
        <v>250</v>
      </c>
      <c r="M139" s="156" t="s">
        <v>167</v>
      </c>
      <c r="N139" s="7"/>
    </row>
    <row r="140" spans="2:14" s="6" customFormat="1" ht="19">
      <c r="B140" s="159"/>
      <c r="C140" s="23" t="s">
        <v>120</v>
      </c>
      <c r="D140" s="23" t="s">
        <v>121</v>
      </c>
      <c r="E140" s="23" t="s">
        <v>122</v>
      </c>
      <c r="F140" s="23" t="s">
        <v>123</v>
      </c>
      <c r="G140" s="23" t="s">
        <v>124</v>
      </c>
      <c r="H140" s="23" t="s">
        <v>125</v>
      </c>
      <c r="I140" s="23" t="s">
        <v>126</v>
      </c>
      <c r="J140" s="23" t="s">
        <v>127</v>
      </c>
      <c r="K140" s="23" t="s">
        <v>128</v>
      </c>
      <c r="L140" s="23" t="s">
        <v>129</v>
      </c>
      <c r="M140" s="157"/>
      <c r="N140" s="7"/>
    </row>
    <row r="141" spans="2:14" hidden="1">
      <c r="B141" s="71" t="s">
        <v>88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71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71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71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71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71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71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>
      <c r="B148" s="71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71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idden="1">
      <c r="B150" s="71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idden="1">
      <c r="B151" s="71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71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71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idden="1">
      <c r="B154" s="71" t="s">
        <v>94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71" t="s">
        <v>7</v>
      </c>
      <c r="C155" s="63">
        <f>C154+C153+C152+C151+C150+C149+C148+C147+C146+C145+C144+C143+C142+C141</f>
        <v>0</v>
      </c>
      <c r="D155" s="63">
        <f t="shared" ref="D155:L155" si="12">D154+D153+D152+D151+D150+D149+D148+D147+D146+D145+D144+D143+D142+D141</f>
        <v>0</v>
      </c>
      <c r="E155" s="63">
        <f t="shared" si="12"/>
        <v>0</v>
      </c>
      <c r="F155" s="63">
        <f t="shared" si="12"/>
        <v>0</v>
      </c>
      <c r="G155" s="63">
        <f t="shared" si="12"/>
        <v>0</v>
      </c>
      <c r="H155" s="63">
        <f t="shared" si="12"/>
        <v>0</v>
      </c>
      <c r="I155" s="63">
        <f t="shared" si="12"/>
        <v>0</v>
      </c>
      <c r="J155" s="63">
        <f t="shared" si="12"/>
        <v>0</v>
      </c>
      <c r="K155" s="63">
        <f t="shared" si="12"/>
        <v>0</v>
      </c>
      <c r="L155" s="63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225</v>
      </c>
      <c r="C157" s="10"/>
      <c r="D157" s="10"/>
      <c r="E157" s="10"/>
    </row>
    <row r="158" spans="2:15" ht="57" customHeight="1">
      <c r="B158" s="158" t="s">
        <v>89</v>
      </c>
      <c r="C158" s="63" t="s">
        <v>45</v>
      </c>
      <c r="D158" s="63" t="s">
        <v>46</v>
      </c>
      <c r="E158" s="63" t="s">
        <v>47</v>
      </c>
      <c r="F158" s="63" t="s">
        <v>50</v>
      </c>
      <c r="G158" s="63" t="s">
        <v>26</v>
      </c>
      <c r="H158" s="63" t="s">
        <v>51</v>
      </c>
      <c r="I158" s="63" t="s">
        <v>52</v>
      </c>
      <c r="J158" s="63" t="s">
        <v>53</v>
      </c>
      <c r="K158" s="63" t="s">
        <v>54</v>
      </c>
      <c r="L158" s="63" t="s">
        <v>251</v>
      </c>
      <c r="M158" s="63" t="s">
        <v>252</v>
      </c>
      <c r="N158" s="63" t="s">
        <v>229</v>
      </c>
      <c r="O158" s="156" t="s">
        <v>167</v>
      </c>
    </row>
    <row r="159" spans="2:15" ht="16" customHeight="1">
      <c r="B159" s="159"/>
      <c r="C159" s="23" t="s">
        <v>130</v>
      </c>
      <c r="D159" s="23" t="s">
        <v>131</v>
      </c>
      <c r="E159" s="23" t="s">
        <v>132</v>
      </c>
      <c r="F159" s="23" t="s">
        <v>133</v>
      </c>
      <c r="G159" s="23" t="s">
        <v>134</v>
      </c>
      <c r="H159" s="23" t="s">
        <v>135</v>
      </c>
      <c r="I159" s="23" t="s">
        <v>136</v>
      </c>
      <c r="J159" s="23" t="s">
        <v>137</v>
      </c>
      <c r="K159" s="23" t="s">
        <v>138</v>
      </c>
      <c r="L159" s="23" t="s">
        <v>139</v>
      </c>
      <c r="M159" s="23" t="s">
        <v>227</v>
      </c>
      <c r="N159" s="23" t="s">
        <v>253</v>
      </c>
      <c r="O159" s="157"/>
    </row>
    <row r="160" spans="2:15" hidden="1">
      <c r="B160" s="71" t="s">
        <v>88</v>
      </c>
      <c r="C160" s="63"/>
      <c r="D160" s="63"/>
      <c r="E160" s="63"/>
      <c r="F160" s="71"/>
      <c r="G160" s="71"/>
      <c r="H160" s="71"/>
      <c r="I160" s="71"/>
      <c r="J160" s="71"/>
      <c r="K160" s="71"/>
      <c r="L160" s="71"/>
      <c r="M160" s="71"/>
      <c r="N160" s="71"/>
      <c r="O160" s="71">
        <f>SUM(C160:N160)</f>
        <v>0</v>
      </c>
    </row>
    <row r="161" spans="2:15" hidden="1">
      <c r="B161" s="71">
        <v>1</v>
      </c>
      <c r="C161" s="63"/>
      <c r="D161" s="63"/>
      <c r="E161" s="63"/>
      <c r="F161" s="71"/>
      <c r="G161" s="71"/>
      <c r="H161" s="71"/>
      <c r="I161" s="71"/>
      <c r="J161" s="71"/>
      <c r="K161" s="71"/>
      <c r="L161" s="71"/>
      <c r="M161" s="71"/>
      <c r="N161" s="71"/>
      <c r="O161" s="71">
        <f t="shared" ref="O161:O174" si="13">SUM(C161:N161)</f>
        <v>0</v>
      </c>
    </row>
    <row r="162" spans="2:15" hidden="1">
      <c r="B162" s="71">
        <v>2</v>
      </c>
      <c r="C162" s="63"/>
      <c r="D162" s="63"/>
      <c r="E162" s="63"/>
      <c r="F162" s="71"/>
      <c r="G162" s="71"/>
      <c r="H162" s="71"/>
      <c r="I162" s="71"/>
      <c r="J162" s="71"/>
      <c r="K162" s="71"/>
      <c r="L162" s="71"/>
      <c r="M162" s="71"/>
      <c r="N162" s="71"/>
      <c r="O162" s="71">
        <f t="shared" si="13"/>
        <v>0</v>
      </c>
    </row>
    <row r="163" spans="2:15" hidden="1">
      <c r="B163" s="71">
        <v>3</v>
      </c>
      <c r="C163" s="63"/>
      <c r="D163" s="63"/>
      <c r="E163" s="63"/>
      <c r="F163" s="71"/>
      <c r="G163" s="71"/>
      <c r="H163" s="71"/>
      <c r="I163" s="71"/>
      <c r="J163" s="71"/>
      <c r="K163" s="71"/>
      <c r="L163" s="71"/>
      <c r="M163" s="71"/>
      <c r="N163" s="71"/>
      <c r="O163" s="71">
        <f t="shared" si="13"/>
        <v>0</v>
      </c>
    </row>
    <row r="164" spans="2:15" hidden="1">
      <c r="B164" s="71">
        <v>4</v>
      </c>
      <c r="C164" s="63"/>
      <c r="D164" s="63"/>
      <c r="E164" s="63"/>
      <c r="F164" s="71"/>
      <c r="G164" s="71"/>
      <c r="H164" s="71"/>
      <c r="I164" s="71"/>
      <c r="J164" s="71"/>
      <c r="K164" s="71"/>
      <c r="L164" s="71"/>
      <c r="M164" s="71"/>
      <c r="N164" s="71"/>
      <c r="O164" s="71">
        <f t="shared" si="13"/>
        <v>0</v>
      </c>
    </row>
    <row r="165" spans="2:15" hidden="1">
      <c r="B165" s="71">
        <v>5</v>
      </c>
      <c r="C165" s="63"/>
      <c r="D165" s="63"/>
      <c r="E165" s="63"/>
      <c r="F165" s="71"/>
      <c r="G165" s="71"/>
      <c r="H165" s="71"/>
      <c r="I165" s="71"/>
      <c r="J165" s="71"/>
      <c r="K165" s="71"/>
      <c r="L165" s="71"/>
      <c r="M165" s="71"/>
      <c r="N165" s="71"/>
      <c r="O165" s="71">
        <f t="shared" si="13"/>
        <v>0</v>
      </c>
    </row>
    <row r="166" spans="2:15" hidden="1">
      <c r="B166" s="71">
        <v>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>
        <f t="shared" si="13"/>
        <v>0</v>
      </c>
    </row>
    <row r="167" spans="2:15">
      <c r="B167" s="71">
        <v>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>
        <f t="shared" si="13"/>
        <v>0</v>
      </c>
    </row>
    <row r="168" spans="2:15" hidden="1">
      <c r="B168" s="71">
        <v>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>
        <f t="shared" si="13"/>
        <v>0</v>
      </c>
    </row>
    <row r="169" spans="2:15" hidden="1">
      <c r="B169" s="71">
        <v>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>
        <f t="shared" si="13"/>
        <v>0</v>
      </c>
    </row>
    <row r="170" spans="2:15" hidden="1">
      <c r="B170" s="71">
        <v>10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>
        <f t="shared" si="13"/>
        <v>0</v>
      </c>
    </row>
    <row r="171" spans="2:15" hidden="1">
      <c r="B171" s="71">
        <v>11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>
        <f t="shared" si="13"/>
        <v>0</v>
      </c>
    </row>
    <row r="172" spans="2:15" hidden="1">
      <c r="B172" s="71">
        <v>12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>
        <f t="shared" si="13"/>
        <v>0</v>
      </c>
    </row>
    <row r="173" spans="2:15" hidden="1">
      <c r="B173" s="71" t="s">
        <v>94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>
        <f t="shared" si="13"/>
        <v>0</v>
      </c>
    </row>
    <row r="174" spans="2:15" hidden="1">
      <c r="B174" s="71" t="s">
        <v>7</v>
      </c>
      <c r="C174" s="63">
        <f>SUM(C160:C173)</f>
        <v>0</v>
      </c>
      <c r="D174" s="63">
        <f t="shared" ref="D174:N174" si="14">SUM(D160:D173)</f>
        <v>0</v>
      </c>
      <c r="E174" s="63">
        <f t="shared" si="14"/>
        <v>0</v>
      </c>
      <c r="F174" s="63">
        <f t="shared" si="14"/>
        <v>0</v>
      </c>
      <c r="G174" s="63">
        <f t="shared" si="14"/>
        <v>0</v>
      </c>
      <c r="H174" s="63">
        <f t="shared" si="14"/>
        <v>0</v>
      </c>
      <c r="I174" s="63">
        <f t="shared" si="14"/>
        <v>0</v>
      </c>
      <c r="J174" s="63">
        <f t="shared" si="14"/>
        <v>0</v>
      </c>
      <c r="K174" s="63">
        <f t="shared" si="14"/>
        <v>0</v>
      </c>
      <c r="L174" s="63">
        <f t="shared" si="14"/>
        <v>0</v>
      </c>
      <c r="M174" s="63">
        <f t="shared" si="14"/>
        <v>0</v>
      </c>
      <c r="N174" s="63">
        <f t="shared" si="14"/>
        <v>0</v>
      </c>
      <c r="O174" s="71">
        <f t="shared" si="13"/>
        <v>0</v>
      </c>
    </row>
    <row r="176" spans="2:15" s="2" customFormat="1" ht="14.5" customHeight="1">
      <c r="B176" s="33" t="s">
        <v>226</v>
      </c>
      <c r="C176" s="8"/>
      <c r="D176" s="8"/>
      <c r="E176" s="8"/>
      <c r="F176" s="8"/>
      <c r="G176" s="8"/>
      <c r="H176" s="8"/>
    </row>
    <row r="177" spans="2:36" ht="240.5" customHeight="1">
      <c r="B177" s="158" t="s">
        <v>89</v>
      </c>
      <c r="C177" s="63" t="s">
        <v>57</v>
      </c>
      <c r="D177" s="63" t="s">
        <v>254</v>
      </c>
      <c r="E177" s="63" t="s">
        <v>58</v>
      </c>
      <c r="F177" s="63" t="s">
        <v>59</v>
      </c>
      <c r="G177" s="63" t="s">
        <v>61</v>
      </c>
      <c r="H177" s="63" t="s">
        <v>62</v>
      </c>
      <c r="I177" s="63" t="s">
        <v>66</v>
      </c>
      <c r="J177" s="63" t="s">
        <v>67</v>
      </c>
      <c r="K177" s="63" t="s">
        <v>68</v>
      </c>
      <c r="L177" s="63" t="s">
        <v>69</v>
      </c>
      <c r="M177" s="63" t="s">
        <v>70</v>
      </c>
      <c r="N177" s="63" t="s">
        <v>71</v>
      </c>
      <c r="O177" s="63" t="s">
        <v>72</v>
      </c>
      <c r="P177" s="63" t="s">
        <v>73</v>
      </c>
      <c r="Q177" s="63" t="s">
        <v>74</v>
      </c>
      <c r="R177" s="63" t="s">
        <v>255</v>
      </c>
      <c r="S177" s="63" t="s">
        <v>256</v>
      </c>
      <c r="T177" s="63" t="s">
        <v>257</v>
      </c>
      <c r="U177" s="63" t="s">
        <v>75</v>
      </c>
      <c r="V177" s="63" t="s">
        <v>76</v>
      </c>
      <c r="W177" s="63" t="s">
        <v>77</v>
      </c>
      <c r="X177" s="63" t="s">
        <v>258</v>
      </c>
      <c r="Y177" s="63" t="s">
        <v>78</v>
      </c>
      <c r="Z177" s="63" t="s">
        <v>80</v>
      </c>
      <c r="AA177" s="63" t="s">
        <v>83</v>
      </c>
      <c r="AB177" s="63" t="s">
        <v>84</v>
      </c>
      <c r="AC177" s="63" t="s">
        <v>79</v>
      </c>
      <c r="AD177" s="63" t="s">
        <v>81</v>
      </c>
      <c r="AE177" s="63" t="s">
        <v>259</v>
      </c>
      <c r="AF177" s="63" t="s">
        <v>82</v>
      </c>
      <c r="AG177" s="63" t="s">
        <v>85</v>
      </c>
      <c r="AH177" s="63" t="s">
        <v>260</v>
      </c>
      <c r="AI177" s="63" t="s">
        <v>261</v>
      </c>
      <c r="AJ177" s="156" t="s">
        <v>167</v>
      </c>
    </row>
    <row r="178" spans="2:36" ht="16.5" customHeight="1">
      <c r="B178" s="159"/>
      <c r="C178" s="23" t="s">
        <v>262</v>
      </c>
      <c r="D178" s="23" t="s">
        <v>263</v>
      </c>
      <c r="E178" s="23" t="s">
        <v>264</v>
      </c>
      <c r="F178" s="23" t="s">
        <v>265</v>
      </c>
      <c r="G178" s="23" t="s">
        <v>266</v>
      </c>
      <c r="H178" s="23" t="s">
        <v>267</v>
      </c>
      <c r="I178" s="23" t="s">
        <v>268</v>
      </c>
      <c r="J178" s="23" t="s">
        <v>269</v>
      </c>
      <c r="K178" s="23" t="s">
        <v>270</v>
      </c>
      <c r="L178" s="23" t="s">
        <v>271</v>
      </c>
      <c r="M178" s="23" t="s">
        <v>272</v>
      </c>
      <c r="N178" s="23" t="s">
        <v>273</v>
      </c>
      <c r="O178" s="23" t="s">
        <v>274</v>
      </c>
      <c r="P178" s="23" t="s">
        <v>275</v>
      </c>
      <c r="Q178" s="23" t="s">
        <v>276</v>
      </c>
      <c r="R178" s="23" t="s">
        <v>277</v>
      </c>
      <c r="S178" s="23" t="s">
        <v>278</v>
      </c>
      <c r="T178" s="23" t="s">
        <v>279</v>
      </c>
      <c r="U178" s="23" t="s">
        <v>280</v>
      </c>
      <c r="V178" s="23" t="s">
        <v>281</v>
      </c>
      <c r="W178" s="23" t="s">
        <v>282</v>
      </c>
      <c r="X178" s="23" t="s">
        <v>283</v>
      </c>
      <c r="Y178" s="23" t="s">
        <v>284</v>
      </c>
      <c r="Z178" s="23" t="s">
        <v>285</v>
      </c>
      <c r="AA178" s="23" t="s">
        <v>286</v>
      </c>
      <c r="AB178" s="23" t="s">
        <v>287</v>
      </c>
      <c r="AC178" s="23" t="s">
        <v>288</v>
      </c>
      <c r="AD178" s="23" t="s">
        <v>289</v>
      </c>
      <c r="AE178" s="23" t="s">
        <v>290</v>
      </c>
      <c r="AF178" s="23" t="s">
        <v>291</v>
      </c>
      <c r="AG178" s="23" t="s">
        <v>292</v>
      </c>
      <c r="AH178" s="23" t="s">
        <v>293</v>
      </c>
      <c r="AI178" s="23" t="s">
        <v>294</v>
      </c>
      <c r="AJ178" s="157"/>
    </row>
    <row r="179" spans="2:36" hidden="1">
      <c r="B179" s="71" t="s">
        <v>88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idden="1">
      <c r="B180" s="71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idden="1">
      <c r="B181" s="71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71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71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71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71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>
      <c r="B186" s="71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71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idden="1">
      <c r="B188" s="71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idden="1">
      <c r="B189" s="71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71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71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71" t="s">
        <v>94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71" t="s">
        <v>7</v>
      </c>
      <c r="C193" s="63">
        <f>C192+C191+C190+C189+C188+C187+C186+C185+C184+C183+C182+C181+C180+C179</f>
        <v>0</v>
      </c>
      <c r="D193" s="63">
        <f t="shared" ref="D193:AI193" si="16">D192+D191+D190+D189+D188+D187+D186+D185+D184+D183+D182+D181+D180+D179</f>
        <v>0</v>
      </c>
      <c r="E193" s="63">
        <f t="shared" si="16"/>
        <v>0</v>
      </c>
      <c r="F193" s="63">
        <f t="shared" si="16"/>
        <v>0</v>
      </c>
      <c r="G193" s="63">
        <f t="shared" si="16"/>
        <v>0</v>
      </c>
      <c r="H193" s="63">
        <f t="shared" si="16"/>
        <v>0</v>
      </c>
      <c r="I193" s="63">
        <f t="shared" si="16"/>
        <v>0</v>
      </c>
      <c r="J193" s="63">
        <f t="shared" si="16"/>
        <v>0</v>
      </c>
      <c r="K193" s="63">
        <f t="shared" si="16"/>
        <v>0</v>
      </c>
      <c r="L193" s="63">
        <f t="shared" si="16"/>
        <v>0</v>
      </c>
      <c r="M193" s="63">
        <f t="shared" si="16"/>
        <v>0</v>
      </c>
      <c r="N193" s="63">
        <f t="shared" si="16"/>
        <v>0</v>
      </c>
      <c r="O193" s="63">
        <f t="shared" si="16"/>
        <v>0</v>
      </c>
      <c r="P193" s="63">
        <f t="shared" si="16"/>
        <v>0</v>
      </c>
      <c r="Q193" s="63">
        <f t="shared" si="16"/>
        <v>0</v>
      </c>
      <c r="R193" s="63">
        <f t="shared" si="16"/>
        <v>0</v>
      </c>
      <c r="S193" s="63">
        <f t="shared" si="16"/>
        <v>0</v>
      </c>
      <c r="T193" s="63">
        <f t="shared" si="16"/>
        <v>0</v>
      </c>
      <c r="U193" s="63">
        <f t="shared" si="16"/>
        <v>0</v>
      </c>
      <c r="V193" s="63">
        <f t="shared" si="16"/>
        <v>0</v>
      </c>
      <c r="W193" s="63">
        <f t="shared" si="16"/>
        <v>0</v>
      </c>
      <c r="X193" s="63">
        <f t="shared" si="16"/>
        <v>0</v>
      </c>
      <c r="Y193" s="63">
        <f t="shared" si="16"/>
        <v>0</v>
      </c>
      <c r="Z193" s="63">
        <f t="shared" si="16"/>
        <v>0</v>
      </c>
      <c r="AA193" s="63">
        <f t="shared" si="16"/>
        <v>0</v>
      </c>
      <c r="AB193" s="63">
        <f t="shared" si="16"/>
        <v>0</v>
      </c>
      <c r="AC193" s="63">
        <f t="shared" si="16"/>
        <v>0</v>
      </c>
      <c r="AD193" s="63">
        <f t="shared" si="16"/>
        <v>0</v>
      </c>
      <c r="AE193" s="63">
        <f t="shared" si="16"/>
        <v>0</v>
      </c>
      <c r="AF193" s="63">
        <f t="shared" si="16"/>
        <v>0</v>
      </c>
      <c r="AG193" s="63">
        <f t="shared" si="16"/>
        <v>0</v>
      </c>
      <c r="AH193" s="63">
        <f t="shared" si="16"/>
        <v>0</v>
      </c>
      <c r="AI193" s="63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64" t="s">
        <v>89</v>
      </c>
      <c r="C197" s="64" t="s">
        <v>8</v>
      </c>
      <c r="D197" s="64" t="s">
        <v>9</v>
      </c>
      <c r="E197" s="63" t="s">
        <v>167</v>
      </c>
    </row>
    <row r="198" spans="2:36" hidden="1">
      <c r="B198" s="71" t="s">
        <v>88</v>
      </c>
      <c r="C198" s="14"/>
      <c r="D198" s="14"/>
      <c r="E198" s="18">
        <f>SUM(C198:D198)</f>
        <v>0</v>
      </c>
    </row>
    <row r="199" spans="2:36" hidden="1">
      <c r="B199" s="71">
        <v>1</v>
      </c>
      <c r="C199" s="14"/>
      <c r="D199" s="14"/>
      <c r="E199" s="18">
        <f t="shared" ref="E199:E212" si="17">SUM(C199:D199)</f>
        <v>0</v>
      </c>
    </row>
    <row r="200" spans="2:36" hidden="1">
      <c r="B200" s="71">
        <v>2</v>
      </c>
      <c r="C200" s="14"/>
      <c r="D200" s="14"/>
      <c r="E200" s="18">
        <f t="shared" si="17"/>
        <v>0</v>
      </c>
    </row>
    <row r="201" spans="2:36" hidden="1">
      <c r="B201" s="71">
        <v>3</v>
      </c>
      <c r="C201" s="14"/>
      <c r="D201" s="14"/>
      <c r="E201" s="18">
        <f t="shared" si="17"/>
        <v>0</v>
      </c>
    </row>
    <row r="202" spans="2:36" hidden="1">
      <c r="B202" s="71">
        <v>4</v>
      </c>
      <c r="C202" s="14"/>
      <c r="D202" s="14"/>
      <c r="E202" s="18">
        <f t="shared" si="17"/>
        <v>0</v>
      </c>
    </row>
    <row r="203" spans="2:36" hidden="1">
      <c r="B203" s="71">
        <v>5</v>
      </c>
      <c r="C203" s="14"/>
      <c r="D203" s="14"/>
      <c r="E203" s="18">
        <f t="shared" si="17"/>
        <v>0</v>
      </c>
    </row>
    <row r="204" spans="2:36" hidden="1">
      <c r="B204" s="71">
        <v>6</v>
      </c>
      <c r="C204" s="14"/>
      <c r="D204" s="14"/>
      <c r="E204" s="18">
        <f t="shared" si="17"/>
        <v>0</v>
      </c>
    </row>
    <row r="205" spans="2:36">
      <c r="B205" s="71">
        <v>7</v>
      </c>
      <c r="C205" s="14"/>
      <c r="D205" s="14"/>
      <c r="E205" s="18">
        <f t="shared" si="17"/>
        <v>0</v>
      </c>
    </row>
    <row r="206" spans="2:36" hidden="1">
      <c r="B206" s="71">
        <v>8</v>
      </c>
      <c r="C206" s="14"/>
      <c r="D206" s="14"/>
      <c r="E206" s="18">
        <f t="shared" si="17"/>
        <v>0</v>
      </c>
    </row>
    <row r="207" spans="2:36" hidden="1">
      <c r="B207" s="71">
        <v>9</v>
      </c>
      <c r="C207" s="14"/>
      <c r="D207" s="14"/>
      <c r="E207" s="18">
        <f t="shared" si="17"/>
        <v>0</v>
      </c>
    </row>
    <row r="208" spans="2:36" hidden="1">
      <c r="B208" s="71">
        <v>10</v>
      </c>
      <c r="C208" s="14"/>
      <c r="D208" s="14"/>
      <c r="E208" s="18">
        <f t="shared" si="17"/>
        <v>0</v>
      </c>
    </row>
    <row r="209" spans="2:10" hidden="1">
      <c r="B209" s="71">
        <v>11</v>
      </c>
      <c r="C209" s="14"/>
      <c r="D209" s="14"/>
      <c r="E209" s="18">
        <f t="shared" si="17"/>
        <v>0</v>
      </c>
    </row>
    <row r="210" spans="2:10" hidden="1">
      <c r="B210" s="71">
        <v>12</v>
      </c>
      <c r="C210" s="14"/>
      <c r="D210" s="14"/>
      <c r="E210" s="18">
        <f t="shared" si="17"/>
        <v>0</v>
      </c>
    </row>
    <row r="211" spans="2:10" hidden="1">
      <c r="B211" s="71" t="s">
        <v>94</v>
      </c>
      <c r="C211" s="14"/>
      <c r="D211" s="14"/>
      <c r="E211" s="18">
        <f t="shared" si="17"/>
        <v>0</v>
      </c>
    </row>
    <row r="212" spans="2:10" hidden="1">
      <c r="B212" s="71" t="s">
        <v>7</v>
      </c>
      <c r="C212" s="63">
        <f>C211+C210+C209+C208+C207+C206+C205+C204+C203+C202+C201+C200+C199+C198</f>
        <v>0</v>
      </c>
      <c r="D212" s="63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228</v>
      </c>
    </row>
    <row r="215" spans="2:10" ht="85">
      <c r="B215" s="158" t="s">
        <v>89</v>
      </c>
      <c r="C215" s="17" t="s">
        <v>55</v>
      </c>
      <c r="D215" s="17" t="s">
        <v>56</v>
      </c>
      <c r="E215" s="63" t="s">
        <v>60</v>
      </c>
      <c r="F215" s="63" t="s">
        <v>64</v>
      </c>
      <c r="G215" s="63" t="s">
        <v>63</v>
      </c>
      <c r="H215" s="63" t="s">
        <v>65</v>
      </c>
      <c r="I215" s="63" t="s">
        <v>87</v>
      </c>
      <c r="J215" s="156" t="s">
        <v>344</v>
      </c>
    </row>
    <row r="216" spans="2:10" ht="19">
      <c r="B216" s="159"/>
      <c r="C216" s="23" t="s">
        <v>140</v>
      </c>
      <c r="D216" s="23" t="s">
        <v>141</v>
      </c>
      <c r="E216" s="23" t="s">
        <v>142</v>
      </c>
      <c r="F216" s="23" t="s">
        <v>143</v>
      </c>
      <c r="G216" s="23" t="s">
        <v>144</v>
      </c>
      <c r="H216" s="23" t="s">
        <v>145</v>
      </c>
      <c r="I216" s="23" t="s">
        <v>146</v>
      </c>
      <c r="J216" s="157"/>
    </row>
    <row r="217" spans="2:10" hidden="1">
      <c r="B217" s="71" t="s">
        <v>88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idden="1">
      <c r="B218" s="71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idden="1">
      <c r="B219" s="71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71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71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71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71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>
      <c r="B224" s="71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71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idden="1">
      <c r="B226" s="71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idden="1">
      <c r="B227" s="71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71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71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71" t="s">
        <v>94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71" t="s">
        <v>7</v>
      </c>
      <c r="C231" s="63">
        <f>C230+C229+C228+C227+C226+C225+C224+C223+C222+C221+C220+C219+C218+C217</f>
        <v>0</v>
      </c>
      <c r="D231" s="63">
        <f t="shared" ref="D231:I231" si="19">D230+D229+D228+D227+D226+D225+D224+D223+D222+D221+D220+D219+D218+D217</f>
        <v>0</v>
      </c>
      <c r="E231" s="63">
        <f t="shared" si="19"/>
        <v>0</v>
      </c>
      <c r="F231" s="63">
        <f t="shared" si="19"/>
        <v>0</v>
      </c>
      <c r="G231" s="63">
        <f t="shared" si="19"/>
        <v>0</v>
      </c>
      <c r="H231" s="63">
        <f t="shared" si="19"/>
        <v>0</v>
      </c>
      <c r="I231" s="63">
        <f t="shared" si="19"/>
        <v>0</v>
      </c>
      <c r="J231" s="18">
        <f t="shared" si="18"/>
        <v>0</v>
      </c>
    </row>
    <row r="233" spans="2:10">
      <c r="B233" s="140" t="s">
        <v>175</v>
      </c>
      <c r="C233" s="140"/>
      <c r="D233" s="32" t="s">
        <v>176</v>
      </c>
    </row>
    <row r="234" spans="2:10">
      <c r="B234" s="21" t="str">
        <f>IF(D233="","",IF(D233="English",'File Directory'!B53,IF(D233="Filipino",'File Directory'!B78,'File Directory'!B103)))</f>
        <v xml:space="preserve">Instruction: </v>
      </c>
      <c r="D234" s="13"/>
    </row>
    <row r="235" spans="2:10">
      <c r="B235" s="13"/>
      <c r="C235" s="22" t="str">
        <f>IF($D$233="","",IF($D$233="English",'File Directory'!C54,IF($D$233="Filipino",'File Directory'!C79,'File Directory'!C104)))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Directory'!C55,IF($D$233="Filipino",'File Directory'!C80,'File Directory'!C105)))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Directory'!C56,IF($D$233="Filipino",'File Directory'!C81,'File Directory'!C106)))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Directory'!C58,IF($D$233="Filipino",'File Directory'!C83,'File Directory'!C108)))</f>
        <v>*For Prospective Adviser</v>
      </c>
    </row>
    <row r="240" spans="2:10">
      <c r="C240" s="22" t="str">
        <f>IF($D$233="","",IF($D$233="English",'File Directory'!C59,IF($D$233="Filipino",'File Directory'!C84,'File Directory'!C109)))</f>
        <v>1. Review all MLESF for Accuracy/completeness</v>
      </c>
    </row>
    <row r="241" spans="3:3">
      <c r="C241" s="22" t="str">
        <f>IF($D$233="","",IF($D$233="English",'File Directory'!C60,IF($D$233="Filipino",'File Directory'!C85,'File Directory'!C110)))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Directory'!C61,IF($D$233="Filipino",'File Directory'!C86,'File Directory'!C111)))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Directory'!C63,IF($D$233="Filipino",'File Directory'!C88,'File Directory'!C113)))</f>
        <v>For Grade Level Enrollment Chair (if any)</v>
      </c>
    </row>
    <row r="245" spans="3:3">
      <c r="C245" s="22" t="str">
        <f>IF($D$233="","",IF($D$233="English",'File Directory'!C64,IF($D$233="Filipino",'File Directory'!C89,'File Directory'!C114)))</f>
        <v>1. Review all Summary Matrix submitted by advisers, check for accuracy/completeness</v>
      </c>
    </row>
    <row r="246" spans="3:3">
      <c r="C246" s="22" t="str">
        <f>IF($D$233="","",IF($D$233="English",'File Directory'!C65,IF($D$233="Filipino",'File Directory'!C90,'File Directory'!C115)))</f>
        <v xml:space="preserve">2. Prepare a Summary Matrix with totality for all items/questions of all sections </v>
      </c>
    </row>
    <row r="247" spans="3:3">
      <c r="C247" s="22" t="str">
        <f>IF($D$233="","",IF($D$233="English",'File Directory'!C66,IF($D$233="Filipino",'File Directory'!C91,'File Directory'!C116)))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Directory'!C68,IF($D$233="Filipino",'File Directory'!C93,'File Directory'!C118)))</f>
        <v>For School Enrollment Focal Person (SEFP)</v>
      </c>
    </row>
    <row r="250" spans="3:3">
      <c r="C250" s="22" t="str">
        <f>IF($D$233="","",IF($D$233="English",'File Directory'!C69,IF($D$233="Filipino",'File Directory'!C94,'File Directory'!C119)))</f>
        <v>1. Review all Grade Level Summary Matrix submitted by GLEC, check for accuracy/completeness</v>
      </c>
    </row>
    <row r="251" spans="3:3">
      <c r="C251" s="22" t="str">
        <f>IF($D$233="","",IF($D$233="English",'File Directory'!C70,IF($D$233="Filipino",'File Directory'!C95,'File Directory'!C120)))</f>
        <v>2. Prepare a Summary Matrix with totality for all items/questions of all Grade Levels</v>
      </c>
    </row>
    <row r="252" spans="3:3">
      <c r="C252" s="22" t="str">
        <f>IF($D$233="","",IF($D$233="English",'File Directory'!C71,IF($D$233="Filipino",'File Directory'!C96,'File Directory'!C121)))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Directory'!C73,IF($D$233="Filipino",'File Directory'!C98,'File Directory'!C123)))</f>
        <v>For LIS System Administrator</v>
      </c>
    </row>
    <row r="255" spans="3:3">
      <c r="C255" s="22" t="str">
        <f>IF($D$233="","",IF($D$233="English",'File Directory'!C74,IF($D$233="Filipino",'File Directory'!C99,'File Directory'!C124)))</f>
        <v>1. Review the School Level Summary Matrix  validate the correctness of enrollment count vis-a-vis the number of respondents</v>
      </c>
    </row>
    <row r="256" spans="3:3">
      <c r="C256" s="22" t="str">
        <f>IF($D$233="","",IF($D$233="English",'File Directory'!C75,IF($D$233="Filipino",'File Directory'!C100,'File Directory'!C125)))</f>
        <v>2. Login to LIS and click the QC Folder available in the Dashboard</v>
      </c>
    </row>
    <row r="257" spans="3:3">
      <c r="C257" s="22" t="str">
        <f>IF($D$233="","",IF($D$233="English",'File Directory'!C76,IF($D$233="Filipino",'File Directory'!C101,'File Directory'!C126)))</f>
        <v>3. Input total count for each table as appeared in the Summary Matrix.  May use the assigned code as appopriate for easy reference.</v>
      </c>
    </row>
  </sheetData>
  <mergeCells count="20">
    <mergeCell ref="AJ177:AJ178"/>
    <mergeCell ref="B215:B216"/>
    <mergeCell ref="J215:J216"/>
    <mergeCell ref="S82:S83"/>
    <mergeCell ref="D3:F3"/>
    <mergeCell ref="B4:C4"/>
    <mergeCell ref="G4:H4"/>
    <mergeCell ref="B5:C5"/>
    <mergeCell ref="E5:I5"/>
    <mergeCell ref="B27:B28"/>
    <mergeCell ref="J27:J28"/>
    <mergeCell ref="B82:B83"/>
    <mergeCell ref="B233:C233"/>
    <mergeCell ref="P101:P102"/>
    <mergeCell ref="B139:B140"/>
    <mergeCell ref="M139:M140"/>
    <mergeCell ref="B158:B159"/>
    <mergeCell ref="O158:O159"/>
    <mergeCell ref="B101:B102"/>
    <mergeCell ref="B177:B178"/>
  </mergeCells>
  <dataValidations count="1">
    <dataValidation type="list" allowBlank="1" showInputMessage="1" showErrorMessage="1" sqref="D233" xr:uid="{D4A9E45A-414B-B94F-AEFE-F70FA1D98459}">
      <formula1>"English,Filipino,Cebuano"</formula1>
    </dataValidation>
  </dataValidations>
  <hyperlinks>
    <hyperlink ref="K1" location="'File Directory'!A1" tooltip="Go Back to File Directory" display="Return to File Directory" xr:uid="{3A089301-C2B2-3E4E-B882-FB4E9841D4E6}"/>
    <hyperlink ref="J1" location="'Summary Matrix MLESF (SEFP)'!A1" tooltip="View Summary Matrix MLESF (SEFP)" display="Return to Summary Matrix MLESF (SEFP)" xr:uid="{D78A11C9-75BC-D54E-84F9-A50E825E0F67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1D954-4572-CB44-AB39-28D471684455}">
  <sheetPr>
    <tabColor rgb="FF7030A0"/>
  </sheetPr>
  <dimension ref="B1:AJ257"/>
  <sheetViews>
    <sheetView topLeftCell="A83" zoomScaleNormal="100" workbookViewId="0">
      <selection activeCell="E130" sqref="E130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8.8320312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1.5" style="3" customWidth="1"/>
    <col min="15" max="15" width="21.83203125" style="3" customWidth="1"/>
    <col min="16" max="16" width="24.5" style="3" customWidth="1"/>
    <col min="17" max="17" width="20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8.6640625" style="3"/>
    <col min="34" max="34" width="15.83203125" style="3" customWidth="1"/>
    <col min="35" max="35" width="16.5" style="3" customWidth="1"/>
    <col min="36" max="36" width="16.33203125" style="3" customWidth="1"/>
    <col min="37" max="16384" width="8.6640625" style="3"/>
  </cols>
  <sheetData>
    <row r="1" spans="2:14" ht="37" thickBot="1">
      <c r="B1" s="15" t="s">
        <v>180</v>
      </c>
      <c r="J1" s="66" t="s">
        <v>232</v>
      </c>
      <c r="K1" s="67" t="s">
        <v>233</v>
      </c>
    </row>
    <row r="2" spans="2:14" ht="18">
      <c r="B2" s="24" t="s">
        <v>168</v>
      </c>
    </row>
    <row r="3" spans="2:14">
      <c r="B3" s="14" t="s">
        <v>90</v>
      </c>
      <c r="C3" s="16"/>
      <c r="D3" s="164"/>
      <c r="E3" s="165"/>
      <c r="F3" s="166"/>
      <c r="G3" s="14" t="s">
        <v>91</v>
      </c>
      <c r="H3" s="14"/>
      <c r="I3" s="14" t="s">
        <v>177</v>
      </c>
      <c r="J3" s="14"/>
      <c r="K3" s="14" t="s">
        <v>92</v>
      </c>
      <c r="L3" s="14"/>
      <c r="M3" s="14" t="s">
        <v>93</v>
      </c>
      <c r="N3" s="14"/>
    </row>
    <row r="4" spans="2:14" ht="17" thickBot="1">
      <c r="B4" s="167" t="s">
        <v>166</v>
      </c>
      <c r="C4" s="168"/>
      <c r="D4" s="70"/>
      <c r="E4" s="26" t="s">
        <v>148</v>
      </c>
      <c r="F4" s="27"/>
      <c r="G4" s="169" t="s">
        <v>165</v>
      </c>
      <c r="H4" s="170"/>
      <c r="I4" s="68"/>
    </row>
    <row r="5" spans="2:14" ht="16" customHeight="1">
      <c r="B5" s="167" t="s">
        <v>151</v>
      </c>
      <c r="C5" s="168"/>
      <c r="D5" s="25"/>
      <c r="E5" s="171" t="s">
        <v>169</v>
      </c>
      <c r="F5" s="172"/>
      <c r="G5" s="172"/>
      <c r="H5" s="172"/>
      <c r="I5" s="173"/>
    </row>
    <row r="6" spans="2:14" ht="17" customHeight="1" thickBot="1">
      <c r="B6" s="13"/>
      <c r="C6" s="13"/>
      <c r="D6" s="12"/>
      <c r="E6" s="29" t="s">
        <v>170</v>
      </c>
      <c r="F6" s="30"/>
      <c r="G6" s="28" t="s">
        <v>150</v>
      </c>
      <c r="H6" s="28"/>
      <c r="I6" s="31"/>
    </row>
    <row r="7" spans="2:14">
      <c r="B7" s="13"/>
      <c r="C7" s="13"/>
      <c r="D7" s="12"/>
      <c r="E7" s="5"/>
      <c r="F7" s="69"/>
    </row>
    <row r="8" spans="2:14">
      <c r="B8" s="2" t="s">
        <v>295</v>
      </c>
    </row>
    <row r="9" spans="2:14" ht="57" customHeight="1">
      <c r="B9" s="118" t="s">
        <v>89</v>
      </c>
      <c r="C9" s="64" t="s">
        <v>296</v>
      </c>
      <c r="D9" s="64" t="s">
        <v>297</v>
      </c>
      <c r="E9" s="63" t="s">
        <v>167</v>
      </c>
    </row>
    <row r="10" spans="2:14" ht="16" hidden="1" customHeight="1">
      <c r="B10" s="71" t="s">
        <v>88</v>
      </c>
      <c r="C10" s="71"/>
      <c r="D10" s="71"/>
      <c r="E10" s="71">
        <f>SUM(C10:D10)</f>
        <v>0</v>
      </c>
    </row>
    <row r="11" spans="2:14" ht="16" hidden="1" customHeight="1">
      <c r="B11" s="71">
        <v>1</v>
      </c>
      <c r="C11" s="71"/>
      <c r="D11" s="71"/>
      <c r="E11" s="71">
        <f t="shared" ref="E11:E24" si="0">SUM(C11:D11)</f>
        <v>0</v>
      </c>
    </row>
    <row r="12" spans="2:14" ht="16" hidden="1" customHeight="1">
      <c r="B12" s="71">
        <v>2</v>
      </c>
      <c r="C12" s="71"/>
      <c r="D12" s="71"/>
      <c r="E12" s="71">
        <f t="shared" si="0"/>
        <v>0</v>
      </c>
    </row>
    <row r="13" spans="2:14" ht="16" hidden="1" customHeight="1">
      <c r="B13" s="71">
        <v>3</v>
      </c>
      <c r="C13" s="71"/>
      <c r="D13" s="71"/>
      <c r="E13" s="71">
        <f t="shared" si="0"/>
        <v>0</v>
      </c>
    </row>
    <row r="14" spans="2:14" ht="16" hidden="1" customHeight="1">
      <c r="B14" s="71">
        <v>4</v>
      </c>
      <c r="C14" s="71"/>
      <c r="D14" s="71"/>
      <c r="E14" s="71">
        <f t="shared" si="0"/>
        <v>0</v>
      </c>
    </row>
    <row r="15" spans="2:14" ht="16" hidden="1" customHeight="1">
      <c r="B15" s="71">
        <v>5</v>
      </c>
      <c r="C15" s="71"/>
      <c r="D15" s="71"/>
      <c r="E15" s="71">
        <f t="shared" si="0"/>
        <v>0</v>
      </c>
    </row>
    <row r="16" spans="2:14" ht="16" hidden="1" customHeight="1">
      <c r="B16" s="71">
        <v>6</v>
      </c>
      <c r="C16" s="71"/>
      <c r="D16" s="71"/>
      <c r="E16" s="71">
        <f t="shared" si="0"/>
        <v>0</v>
      </c>
    </row>
    <row r="17" spans="2:10" ht="16" hidden="1" customHeight="1">
      <c r="B17" s="71">
        <v>7</v>
      </c>
      <c r="C17" s="71"/>
      <c r="D17" s="71"/>
      <c r="E17" s="71">
        <f t="shared" si="0"/>
        <v>0</v>
      </c>
    </row>
    <row r="18" spans="2:10">
      <c r="B18" s="71">
        <v>8</v>
      </c>
      <c r="C18" s="71"/>
      <c r="D18" s="71"/>
      <c r="E18" s="71">
        <f t="shared" si="0"/>
        <v>0</v>
      </c>
    </row>
    <row r="19" spans="2:10" ht="16" hidden="1" customHeight="1">
      <c r="B19" s="71">
        <v>9</v>
      </c>
      <c r="C19" s="71"/>
      <c r="D19" s="71"/>
      <c r="E19" s="71">
        <f t="shared" si="0"/>
        <v>0</v>
      </c>
    </row>
    <row r="20" spans="2:10" ht="16" hidden="1" customHeight="1">
      <c r="B20" s="71">
        <v>10</v>
      </c>
      <c r="C20" s="71"/>
      <c r="D20" s="71"/>
      <c r="E20" s="71">
        <f t="shared" si="0"/>
        <v>0</v>
      </c>
    </row>
    <row r="21" spans="2:10" ht="16" hidden="1" customHeight="1">
      <c r="B21" s="71">
        <v>11</v>
      </c>
      <c r="C21" s="71"/>
      <c r="D21" s="71"/>
      <c r="E21" s="71">
        <f t="shared" si="0"/>
        <v>0</v>
      </c>
    </row>
    <row r="22" spans="2:10" ht="16" hidden="1" customHeight="1">
      <c r="B22" s="71">
        <v>12</v>
      </c>
      <c r="C22" s="71"/>
      <c r="D22" s="71"/>
      <c r="E22" s="71">
        <f t="shared" si="0"/>
        <v>0</v>
      </c>
    </row>
    <row r="23" spans="2:10" ht="16" hidden="1" customHeight="1">
      <c r="B23" s="71" t="s">
        <v>94</v>
      </c>
      <c r="C23" s="71"/>
      <c r="D23" s="71"/>
      <c r="E23" s="71">
        <f t="shared" si="0"/>
        <v>0</v>
      </c>
    </row>
    <row r="24" spans="2:10" ht="16" hidden="1" customHeight="1">
      <c r="B24" s="71" t="s">
        <v>7</v>
      </c>
      <c r="C24" s="63">
        <f>C23+C22+C21+C20+C19+C18+C17+C16+C15+C14+C13+C12+C11+C10</f>
        <v>0</v>
      </c>
      <c r="D24" s="63">
        <f>D23+D22+D21+D20+D19+D18+D17+D16+D15+D14+D13+D12+D11+D10</f>
        <v>0</v>
      </c>
      <c r="E24" s="71">
        <f t="shared" si="0"/>
        <v>0</v>
      </c>
    </row>
    <row r="25" spans="2:10">
      <c r="B25" s="5"/>
    </row>
    <row r="26" spans="2:10" s="53" customFormat="1">
      <c r="B26" s="56" t="s">
        <v>323</v>
      </c>
    </row>
    <row r="27" spans="2:10" ht="77" customHeight="1">
      <c r="B27" s="162" t="s">
        <v>89</v>
      </c>
      <c r="C27" s="63" t="s">
        <v>0</v>
      </c>
      <c r="D27" s="63" t="s">
        <v>1</v>
      </c>
      <c r="E27" s="63" t="s">
        <v>2</v>
      </c>
      <c r="F27" s="63" t="s">
        <v>3</v>
      </c>
      <c r="G27" s="63" t="s">
        <v>4</v>
      </c>
      <c r="H27" s="63" t="s">
        <v>5</v>
      </c>
      <c r="I27" s="63" t="s">
        <v>6</v>
      </c>
      <c r="J27" s="156" t="s">
        <v>167</v>
      </c>
    </row>
    <row r="28" spans="2:10" ht="17.5" customHeight="1">
      <c r="B28" s="163"/>
      <c r="C28" s="23" t="s">
        <v>113</v>
      </c>
      <c r="D28" s="23" t="s">
        <v>114</v>
      </c>
      <c r="E28" s="23" t="s">
        <v>115</v>
      </c>
      <c r="F28" s="23" t="s">
        <v>116</v>
      </c>
      <c r="G28" s="23" t="s">
        <v>117</v>
      </c>
      <c r="H28" s="23" t="s">
        <v>118</v>
      </c>
      <c r="I28" s="23" t="s">
        <v>119</v>
      </c>
      <c r="J28" s="157"/>
    </row>
    <row r="29" spans="2:10" ht="18" hidden="1" customHeight="1">
      <c r="B29" s="71" t="s">
        <v>88</v>
      </c>
      <c r="C29" s="63"/>
      <c r="D29" s="63"/>
      <c r="E29" s="63"/>
      <c r="F29" s="63"/>
      <c r="G29" s="63"/>
      <c r="H29" s="63"/>
      <c r="I29" s="63"/>
      <c r="J29" s="71">
        <f>SUM(C29:I29)</f>
        <v>0</v>
      </c>
    </row>
    <row r="30" spans="2:10" ht="18" hidden="1" customHeight="1">
      <c r="B30" s="71">
        <v>1</v>
      </c>
      <c r="C30" s="63"/>
      <c r="D30" s="63"/>
      <c r="E30" s="63"/>
      <c r="F30" s="63"/>
      <c r="G30" s="63"/>
      <c r="H30" s="63"/>
      <c r="I30" s="63"/>
      <c r="J30" s="71">
        <f t="shared" ref="J30:J43" si="1">SUM(C30:I30)</f>
        <v>0</v>
      </c>
    </row>
    <row r="31" spans="2:10" ht="18" hidden="1" customHeight="1">
      <c r="B31" s="71">
        <v>2</v>
      </c>
      <c r="C31" s="63"/>
      <c r="D31" s="63"/>
      <c r="E31" s="63"/>
      <c r="F31" s="63"/>
      <c r="G31" s="63"/>
      <c r="H31" s="63"/>
      <c r="I31" s="63"/>
      <c r="J31" s="71">
        <f t="shared" si="1"/>
        <v>0</v>
      </c>
    </row>
    <row r="32" spans="2:10" ht="18" hidden="1" customHeight="1">
      <c r="B32" s="71">
        <v>3</v>
      </c>
      <c r="C32" s="63"/>
      <c r="D32" s="63"/>
      <c r="E32" s="63"/>
      <c r="F32" s="63"/>
      <c r="G32" s="63"/>
      <c r="H32" s="63"/>
      <c r="I32" s="63"/>
      <c r="J32" s="71">
        <f t="shared" si="1"/>
        <v>0</v>
      </c>
    </row>
    <row r="33" spans="2:10" ht="18" hidden="1" customHeight="1">
      <c r="B33" s="71">
        <v>4</v>
      </c>
      <c r="C33" s="63"/>
      <c r="D33" s="63"/>
      <c r="E33" s="63"/>
      <c r="F33" s="63"/>
      <c r="G33" s="63"/>
      <c r="H33" s="63"/>
      <c r="I33" s="63"/>
      <c r="J33" s="71">
        <f t="shared" si="1"/>
        <v>0</v>
      </c>
    </row>
    <row r="34" spans="2:10" ht="18" hidden="1" customHeight="1">
      <c r="B34" s="71">
        <v>5</v>
      </c>
      <c r="C34" s="63"/>
      <c r="D34" s="63"/>
      <c r="E34" s="63"/>
      <c r="F34" s="63"/>
      <c r="G34" s="63"/>
      <c r="H34" s="63"/>
      <c r="I34" s="63"/>
      <c r="J34" s="71">
        <f t="shared" si="1"/>
        <v>0</v>
      </c>
    </row>
    <row r="35" spans="2:10" ht="18" hidden="1" customHeight="1">
      <c r="B35" s="71">
        <v>6</v>
      </c>
      <c r="C35" s="63"/>
      <c r="D35" s="63"/>
      <c r="E35" s="63"/>
      <c r="F35" s="63"/>
      <c r="G35" s="63"/>
      <c r="H35" s="63"/>
      <c r="I35" s="63"/>
      <c r="J35" s="71">
        <f t="shared" si="1"/>
        <v>0</v>
      </c>
    </row>
    <row r="36" spans="2:10" ht="18" hidden="1" customHeight="1">
      <c r="B36" s="71">
        <v>7</v>
      </c>
      <c r="C36" s="63"/>
      <c r="D36" s="63"/>
      <c r="E36" s="63"/>
      <c r="F36" s="63"/>
      <c r="G36" s="63"/>
      <c r="H36" s="63"/>
      <c r="I36" s="63"/>
      <c r="J36" s="71">
        <f t="shared" si="1"/>
        <v>0</v>
      </c>
    </row>
    <row r="37" spans="2:10" ht="18" customHeight="1">
      <c r="B37" s="71">
        <v>8</v>
      </c>
      <c r="C37" s="63"/>
      <c r="D37" s="63"/>
      <c r="E37" s="63"/>
      <c r="F37" s="63"/>
      <c r="G37" s="63"/>
      <c r="H37" s="63"/>
      <c r="I37" s="63"/>
      <c r="J37" s="71">
        <f t="shared" si="1"/>
        <v>0</v>
      </c>
    </row>
    <row r="38" spans="2:10" ht="18" hidden="1" customHeight="1">
      <c r="B38" s="71">
        <v>9</v>
      </c>
      <c r="C38" s="63"/>
      <c r="D38" s="63"/>
      <c r="E38" s="63"/>
      <c r="F38" s="63"/>
      <c r="G38" s="63"/>
      <c r="H38" s="63"/>
      <c r="I38" s="63"/>
      <c r="J38" s="71">
        <f t="shared" si="1"/>
        <v>0</v>
      </c>
    </row>
    <row r="39" spans="2:10" ht="18" hidden="1" customHeight="1">
      <c r="B39" s="71">
        <v>10</v>
      </c>
      <c r="C39" s="63"/>
      <c r="D39" s="63"/>
      <c r="E39" s="63"/>
      <c r="F39" s="63"/>
      <c r="G39" s="63"/>
      <c r="H39" s="63"/>
      <c r="I39" s="63"/>
      <c r="J39" s="71">
        <f t="shared" si="1"/>
        <v>0</v>
      </c>
    </row>
    <row r="40" spans="2:10" ht="18" hidden="1" customHeight="1">
      <c r="B40" s="71">
        <v>11</v>
      </c>
      <c r="C40" s="63"/>
      <c r="D40" s="63"/>
      <c r="E40" s="63"/>
      <c r="F40" s="63"/>
      <c r="G40" s="63"/>
      <c r="H40" s="63"/>
      <c r="I40" s="63"/>
      <c r="J40" s="71">
        <f t="shared" si="1"/>
        <v>0</v>
      </c>
    </row>
    <row r="41" spans="2:10" ht="18" hidden="1" customHeight="1">
      <c r="B41" s="71">
        <v>12</v>
      </c>
      <c r="C41" s="63"/>
      <c r="D41" s="63"/>
      <c r="E41" s="63"/>
      <c r="F41" s="63"/>
      <c r="G41" s="63"/>
      <c r="H41" s="63"/>
      <c r="I41" s="63"/>
      <c r="J41" s="71">
        <f t="shared" si="1"/>
        <v>0</v>
      </c>
    </row>
    <row r="42" spans="2:10" ht="18" hidden="1" customHeight="1">
      <c r="B42" s="71" t="s">
        <v>94</v>
      </c>
      <c r="C42" s="63"/>
      <c r="D42" s="63"/>
      <c r="E42" s="63"/>
      <c r="F42" s="63"/>
      <c r="G42" s="63"/>
      <c r="H42" s="63"/>
      <c r="I42" s="63"/>
      <c r="J42" s="71">
        <f t="shared" si="1"/>
        <v>0</v>
      </c>
    </row>
    <row r="43" spans="2:10" ht="18" hidden="1" customHeight="1">
      <c r="B43" s="71" t="s">
        <v>7</v>
      </c>
      <c r="C43" s="63">
        <f>C42+C41+C40+C39+C38+C37+C36+C35+C34+C33+C32+C31+C30+C29</f>
        <v>0</v>
      </c>
      <c r="D43" s="63">
        <f t="shared" ref="D43:I43" si="2">D42+D41+D40+D39+D38+D37+D36+D35+D34+D33+D32+D31+D30+D29</f>
        <v>0</v>
      </c>
      <c r="E43" s="63">
        <f t="shared" si="2"/>
        <v>0</v>
      </c>
      <c r="F43" s="63">
        <f t="shared" si="2"/>
        <v>0</v>
      </c>
      <c r="G43" s="63">
        <f t="shared" si="2"/>
        <v>0</v>
      </c>
      <c r="H43" s="63">
        <f t="shared" si="2"/>
        <v>0</v>
      </c>
      <c r="I43" s="63">
        <f t="shared" si="2"/>
        <v>0</v>
      </c>
      <c r="J43" s="71">
        <f t="shared" si="1"/>
        <v>0</v>
      </c>
    </row>
    <row r="45" spans="2:10">
      <c r="B45" s="2" t="s">
        <v>219</v>
      </c>
    </row>
    <row r="46" spans="2:10" ht="57" customHeight="1">
      <c r="B46" s="118" t="s">
        <v>89</v>
      </c>
      <c r="C46" s="64" t="s">
        <v>8</v>
      </c>
      <c r="D46" s="64" t="s">
        <v>9</v>
      </c>
      <c r="E46" s="63" t="s">
        <v>167</v>
      </c>
    </row>
    <row r="47" spans="2:10" ht="16" hidden="1" customHeight="1">
      <c r="B47" s="71" t="s">
        <v>88</v>
      </c>
      <c r="C47" s="71"/>
      <c r="D47" s="71"/>
      <c r="E47" s="71">
        <f>SUM(C47:D47)</f>
        <v>0</v>
      </c>
    </row>
    <row r="48" spans="2:10" ht="16" hidden="1" customHeight="1">
      <c r="B48" s="71">
        <v>1</v>
      </c>
      <c r="C48" s="71"/>
      <c r="D48" s="71"/>
      <c r="E48" s="71">
        <f t="shared" ref="E48:E61" si="3">SUM(C48:D48)</f>
        <v>0</v>
      </c>
    </row>
    <row r="49" spans="2:10" ht="16" hidden="1" customHeight="1">
      <c r="B49" s="71">
        <v>2</v>
      </c>
      <c r="C49" s="71"/>
      <c r="D49" s="71"/>
      <c r="E49" s="71">
        <f t="shared" si="3"/>
        <v>0</v>
      </c>
    </row>
    <row r="50" spans="2:10" ht="16" hidden="1" customHeight="1">
      <c r="B50" s="71">
        <v>3</v>
      </c>
      <c r="C50" s="71"/>
      <c r="D50" s="71"/>
      <c r="E50" s="71">
        <f t="shared" si="3"/>
        <v>0</v>
      </c>
    </row>
    <row r="51" spans="2:10" ht="16" hidden="1" customHeight="1">
      <c r="B51" s="71">
        <v>4</v>
      </c>
      <c r="C51" s="71"/>
      <c r="D51" s="71"/>
      <c r="E51" s="71">
        <f t="shared" si="3"/>
        <v>0</v>
      </c>
    </row>
    <row r="52" spans="2:10" ht="16" hidden="1" customHeight="1">
      <c r="B52" s="71">
        <v>5</v>
      </c>
      <c r="C52" s="71"/>
      <c r="D52" s="71"/>
      <c r="E52" s="71">
        <f t="shared" si="3"/>
        <v>0</v>
      </c>
    </row>
    <row r="53" spans="2:10" ht="16" hidden="1" customHeight="1">
      <c r="B53" s="71">
        <v>6</v>
      </c>
      <c r="C53" s="71"/>
      <c r="D53" s="71"/>
      <c r="E53" s="71">
        <f t="shared" si="3"/>
        <v>0</v>
      </c>
    </row>
    <row r="54" spans="2:10" ht="16" hidden="1" customHeight="1">
      <c r="B54" s="71">
        <v>7</v>
      </c>
      <c r="C54" s="71"/>
      <c r="D54" s="71"/>
      <c r="E54" s="71">
        <f t="shared" si="3"/>
        <v>0</v>
      </c>
    </row>
    <row r="55" spans="2:10">
      <c r="B55" s="71">
        <v>8</v>
      </c>
      <c r="C55" s="71"/>
      <c r="D55" s="71"/>
      <c r="E55" s="71">
        <f t="shared" si="3"/>
        <v>0</v>
      </c>
    </row>
    <row r="56" spans="2:10" ht="16" hidden="1" customHeight="1">
      <c r="B56" s="71">
        <v>9</v>
      </c>
      <c r="C56" s="71"/>
      <c r="D56" s="71"/>
      <c r="E56" s="71">
        <f t="shared" si="3"/>
        <v>0</v>
      </c>
    </row>
    <row r="57" spans="2:10" ht="16" hidden="1" customHeight="1">
      <c r="B57" s="71">
        <v>10</v>
      </c>
      <c r="C57" s="71"/>
      <c r="D57" s="71"/>
      <c r="E57" s="71">
        <f t="shared" si="3"/>
        <v>0</v>
      </c>
    </row>
    <row r="58" spans="2:10" ht="16" hidden="1" customHeight="1">
      <c r="B58" s="71">
        <v>11</v>
      </c>
      <c r="C58" s="71"/>
      <c r="D58" s="71"/>
      <c r="E58" s="71">
        <f t="shared" si="3"/>
        <v>0</v>
      </c>
    </row>
    <row r="59" spans="2:10" ht="16" hidden="1" customHeight="1">
      <c r="B59" s="71">
        <v>12</v>
      </c>
      <c r="C59" s="71"/>
      <c r="D59" s="71"/>
      <c r="E59" s="71">
        <f t="shared" si="3"/>
        <v>0</v>
      </c>
    </row>
    <row r="60" spans="2:10" ht="16" hidden="1" customHeight="1">
      <c r="B60" s="71" t="s">
        <v>94</v>
      </c>
      <c r="C60" s="71"/>
      <c r="D60" s="71"/>
      <c r="E60" s="71">
        <f t="shared" si="3"/>
        <v>0</v>
      </c>
    </row>
    <row r="61" spans="2:10" ht="16" hidden="1" customHeight="1">
      <c r="B61" s="71" t="s">
        <v>7</v>
      </c>
      <c r="C61" s="63">
        <f>C60+C59+C58+C57+C56+C55+C54+C53+C52+C51+C50+C49+C48+C47</f>
        <v>0</v>
      </c>
      <c r="D61" s="63">
        <f>D60+D59+D58+D57+D56+D55+D54+D53+D52+D51+D50+D49+D48+D47</f>
        <v>0</v>
      </c>
      <c r="E61" s="71">
        <f t="shared" si="3"/>
        <v>0</v>
      </c>
    </row>
    <row r="62" spans="2:10">
      <c r="B62" s="5"/>
    </row>
    <row r="63" spans="2:10" s="2" customFormat="1">
      <c r="B63" s="2" t="s">
        <v>220</v>
      </c>
    </row>
    <row r="64" spans="2:10" ht="62" customHeight="1">
      <c r="B64" s="118" t="s">
        <v>89</v>
      </c>
      <c r="C64" s="92" t="s">
        <v>298</v>
      </c>
      <c r="D64" s="92" t="s">
        <v>299</v>
      </c>
      <c r="E64" s="92" t="s">
        <v>300</v>
      </c>
      <c r="F64" s="92" t="s">
        <v>301</v>
      </c>
      <c r="G64" s="92" t="s">
        <v>302</v>
      </c>
      <c r="H64" s="92" t="s">
        <v>303</v>
      </c>
      <c r="I64" s="92" t="s">
        <v>343</v>
      </c>
      <c r="J64" s="63" t="s">
        <v>167</v>
      </c>
    </row>
    <row r="65" spans="2:10" ht="16" hidden="1" customHeight="1">
      <c r="B65" s="71" t="s">
        <v>88</v>
      </c>
      <c r="C65" s="14"/>
      <c r="D65" s="14"/>
      <c r="E65" s="14"/>
      <c r="F65" s="14"/>
      <c r="G65" s="14"/>
      <c r="H65" s="14"/>
      <c r="I65" s="14"/>
      <c r="J65" s="71">
        <f>SUM(C65:I65)</f>
        <v>0</v>
      </c>
    </row>
    <row r="66" spans="2:10" ht="16" hidden="1" customHeight="1">
      <c r="B66" s="71">
        <v>1</v>
      </c>
      <c r="C66" s="14"/>
      <c r="D66" s="14"/>
      <c r="E66" s="14"/>
      <c r="F66" s="14"/>
      <c r="G66" s="14"/>
      <c r="H66" s="14"/>
      <c r="I66" s="14"/>
      <c r="J66" s="71">
        <f t="shared" ref="J66:J79" si="4">SUM(C66:I66)</f>
        <v>0</v>
      </c>
    </row>
    <row r="67" spans="2:10" ht="16" hidden="1" customHeight="1">
      <c r="B67" s="71">
        <v>2</v>
      </c>
      <c r="C67" s="14"/>
      <c r="D67" s="14"/>
      <c r="E67" s="14"/>
      <c r="F67" s="14"/>
      <c r="G67" s="14"/>
      <c r="H67" s="14"/>
      <c r="I67" s="14"/>
      <c r="J67" s="71">
        <f t="shared" si="4"/>
        <v>0</v>
      </c>
    </row>
    <row r="68" spans="2:10" ht="16" hidden="1" customHeight="1">
      <c r="B68" s="71">
        <v>3</v>
      </c>
      <c r="C68" s="14"/>
      <c r="D68" s="14"/>
      <c r="E68" s="14"/>
      <c r="F68" s="14"/>
      <c r="G68" s="14"/>
      <c r="H68" s="14"/>
      <c r="I68" s="14"/>
      <c r="J68" s="71">
        <f t="shared" si="4"/>
        <v>0</v>
      </c>
    </row>
    <row r="69" spans="2:10" ht="16" hidden="1" customHeight="1">
      <c r="B69" s="71">
        <v>4</v>
      </c>
      <c r="C69" s="14"/>
      <c r="D69" s="14"/>
      <c r="E69" s="14"/>
      <c r="F69" s="14"/>
      <c r="G69" s="14"/>
      <c r="H69" s="14"/>
      <c r="I69" s="14"/>
      <c r="J69" s="71">
        <f t="shared" si="4"/>
        <v>0</v>
      </c>
    </row>
    <row r="70" spans="2:10" ht="16" hidden="1" customHeight="1">
      <c r="B70" s="71">
        <v>5</v>
      </c>
      <c r="C70" s="14"/>
      <c r="D70" s="14"/>
      <c r="E70" s="14"/>
      <c r="F70" s="14"/>
      <c r="G70" s="14"/>
      <c r="H70" s="14"/>
      <c r="I70" s="14"/>
      <c r="J70" s="71">
        <f t="shared" si="4"/>
        <v>0</v>
      </c>
    </row>
    <row r="71" spans="2:10" ht="16" hidden="1" customHeight="1">
      <c r="B71" s="71">
        <v>6</v>
      </c>
      <c r="C71" s="14"/>
      <c r="D71" s="14"/>
      <c r="E71" s="14"/>
      <c r="F71" s="14"/>
      <c r="G71" s="14"/>
      <c r="H71" s="14"/>
      <c r="I71" s="14"/>
      <c r="J71" s="71">
        <f t="shared" si="4"/>
        <v>0</v>
      </c>
    </row>
    <row r="72" spans="2:10" ht="16" hidden="1" customHeight="1">
      <c r="B72" s="71">
        <v>7</v>
      </c>
      <c r="C72" s="14"/>
      <c r="D72" s="14"/>
      <c r="E72" s="14"/>
      <c r="F72" s="14"/>
      <c r="G72" s="14"/>
      <c r="H72" s="14"/>
      <c r="I72" s="14"/>
      <c r="J72" s="71">
        <f t="shared" si="4"/>
        <v>0</v>
      </c>
    </row>
    <row r="73" spans="2:10">
      <c r="B73" s="71">
        <v>8</v>
      </c>
      <c r="C73" s="14"/>
      <c r="D73" s="14"/>
      <c r="E73" s="14"/>
      <c r="F73" s="14"/>
      <c r="G73" s="14"/>
      <c r="H73" s="14"/>
      <c r="I73" s="14"/>
      <c r="J73" s="71">
        <f t="shared" si="4"/>
        <v>0</v>
      </c>
    </row>
    <row r="74" spans="2:10" ht="16" hidden="1" customHeight="1">
      <c r="B74" s="71">
        <v>9</v>
      </c>
      <c r="C74" s="14"/>
      <c r="D74" s="14"/>
      <c r="E74" s="14"/>
      <c r="F74" s="14"/>
      <c r="G74" s="14"/>
      <c r="H74" s="14"/>
      <c r="I74" s="14"/>
      <c r="J74" s="71">
        <f t="shared" si="4"/>
        <v>0</v>
      </c>
    </row>
    <row r="75" spans="2:10" ht="16" hidden="1" customHeight="1">
      <c r="B75" s="71">
        <v>10</v>
      </c>
      <c r="C75" s="14"/>
      <c r="D75" s="14"/>
      <c r="E75" s="14"/>
      <c r="F75" s="14"/>
      <c r="G75" s="14"/>
      <c r="H75" s="14"/>
      <c r="I75" s="14"/>
      <c r="J75" s="71">
        <f t="shared" si="4"/>
        <v>0</v>
      </c>
    </row>
    <row r="76" spans="2:10" ht="16" hidden="1" customHeight="1">
      <c r="B76" s="71">
        <v>11</v>
      </c>
      <c r="C76" s="14"/>
      <c r="D76" s="14"/>
      <c r="E76" s="14"/>
      <c r="F76" s="14"/>
      <c r="G76" s="14"/>
      <c r="H76" s="14"/>
      <c r="I76" s="14"/>
      <c r="J76" s="71">
        <f t="shared" si="4"/>
        <v>0</v>
      </c>
    </row>
    <row r="77" spans="2:10" ht="16" hidden="1" customHeight="1">
      <c r="B77" s="71">
        <v>12</v>
      </c>
      <c r="C77" s="14"/>
      <c r="D77" s="14"/>
      <c r="E77" s="14"/>
      <c r="F77" s="14"/>
      <c r="G77" s="14"/>
      <c r="H77" s="14"/>
      <c r="I77" s="14"/>
      <c r="J77" s="71">
        <f t="shared" si="4"/>
        <v>0</v>
      </c>
    </row>
    <row r="78" spans="2:10" ht="16" hidden="1" customHeight="1">
      <c r="B78" s="71" t="s">
        <v>94</v>
      </c>
      <c r="C78" s="14"/>
      <c r="D78" s="14"/>
      <c r="E78" s="14"/>
      <c r="F78" s="14"/>
      <c r="G78" s="14"/>
      <c r="H78" s="14"/>
      <c r="I78" s="14"/>
      <c r="J78" s="71">
        <f t="shared" si="4"/>
        <v>0</v>
      </c>
    </row>
    <row r="79" spans="2:10" ht="16" hidden="1" customHeight="1">
      <c r="B79" s="71" t="s">
        <v>7</v>
      </c>
      <c r="C79" s="63">
        <f>C78+C77+C76+C75+C74+C73+C72+C71+C70+C69+C68+C67+C66+C65</f>
        <v>0</v>
      </c>
      <c r="D79" s="63">
        <f t="shared" ref="D79:I79" si="5">D78+D77+D76+D75+D74+D73+D72+D71+D70+D69+D68+D67+D66+D65</f>
        <v>0</v>
      </c>
      <c r="E79" s="63">
        <f t="shared" si="5"/>
        <v>0</v>
      </c>
      <c r="F79" s="63">
        <f t="shared" si="5"/>
        <v>0</v>
      </c>
      <c r="G79" s="63">
        <f t="shared" si="5"/>
        <v>0</v>
      </c>
      <c r="H79" s="63">
        <f t="shared" si="5"/>
        <v>0</v>
      </c>
      <c r="I79" s="63">
        <f t="shared" si="5"/>
        <v>0</v>
      </c>
      <c r="J79" s="71">
        <f t="shared" si="4"/>
        <v>0</v>
      </c>
    </row>
    <row r="81" spans="2:19" s="2" customFormat="1">
      <c r="B81" s="2" t="s">
        <v>221</v>
      </c>
    </row>
    <row r="82" spans="2:19" ht="85" customHeight="1">
      <c r="B82" s="158" t="s">
        <v>89</v>
      </c>
      <c r="C82" s="63" t="s">
        <v>10</v>
      </c>
      <c r="D82" s="63" t="s">
        <v>11</v>
      </c>
      <c r="E82" s="63" t="s">
        <v>12</v>
      </c>
      <c r="F82" s="63" t="s">
        <v>13</v>
      </c>
      <c r="G82" s="63" t="s">
        <v>16</v>
      </c>
      <c r="H82" s="63" t="s">
        <v>14</v>
      </c>
      <c r="I82" s="63" t="s">
        <v>15</v>
      </c>
      <c r="J82" s="19" t="s">
        <v>17</v>
      </c>
      <c r="K82" s="63" t="s">
        <v>18</v>
      </c>
      <c r="L82" s="63" t="s">
        <v>20</v>
      </c>
      <c r="M82" s="63" t="s">
        <v>19</v>
      </c>
      <c r="N82" s="63" t="s">
        <v>21</v>
      </c>
      <c r="O82" s="63" t="s">
        <v>22</v>
      </c>
      <c r="P82" s="63" t="s">
        <v>23</v>
      </c>
      <c r="Q82" s="63" t="s">
        <v>25</v>
      </c>
      <c r="R82" s="63" t="s">
        <v>24</v>
      </c>
      <c r="S82" s="156" t="s">
        <v>167</v>
      </c>
    </row>
    <row r="83" spans="2:19" ht="17">
      <c r="B83" s="159"/>
      <c r="C83" s="20" t="s">
        <v>95</v>
      </c>
      <c r="D83" s="20" t="s">
        <v>96</v>
      </c>
      <c r="E83" s="20" t="s">
        <v>97</v>
      </c>
      <c r="F83" s="20" t="s">
        <v>98</v>
      </c>
      <c r="G83" s="20" t="s">
        <v>99</v>
      </c>
      <c r="H83" s="20" t="s">
        <v>100</v>
      </c>
      <c r="I83" s="20" t="s">
        <v>101</v>
      </c>
      <c r="J83" s="20" t="s">
        <v>102</v>
      </c>
      <c r="K83" s="20" t="s">
        <v>103</v>
      </c>
      <c r="L83" s="20" t="s">
        <v>104</v>
      </c>
      <c r="M83" s="20" t="s">
        <v>105</v>
      </c>
      <c r="N83" s="20" t="s">
        <v>106</v>
      </c>
      <c r="O83" s="20" t="s">
        <v>107</v>
      </c>
      <c r="P83" s="20" t="s">
        <v>108</v>
      </c>
      <c r="Q83" s="20" t="s">
        <v>109</v>
      </c>
      <c r="R83" s="20" t="s">
        <v>110</v>
      </c>
      <c r="S83" s="157"/>
    </row>
    <row r="84" spans="2:19" ht="16" hidden="1" customHeight="1">
      <c r="B84" s="71" t="s">
        <v>88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t="16" hidden="1" customHeight="1">
      <c r="B85" s="71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t="16" hidden="1" customHeight="1">
      <c r="B86" s="71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t="16" hidden="1" customHeight="1">
      <c r="B87" s="71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t="16" hidden="1" customHeight="1">
      <c r="B88" s="71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t="16" hidden="1" customHeight="1">
      <c r="B89" s="71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t="16" hidden="1" customHeight="1">
      <c r="B90" s="71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t="16" hidden="1" customHeight="1">
      <c r="B91" s="71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>
      <c r="B92" s="71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t="16" hidden="1" customHeight="1">
      <c r="B93" s="71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t="16" hidden="1" customHeight="1">
      <c r="B94" s="71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t="16" hidden="1" customHeight="1">
      <c r="B95" s="71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t="16" hidden="1" customHeight="1">
      <c r="B96" s="71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t="16" hidden="1" customHeight="1">
      <c r="B97" s="71" t="s">
        <v>94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t="16" hidden="1" customHeight="1">
      <c r="B98" s="71" t="s">
        <v>7</v>
      </c>
      <c r="C98" s="63">
        <f>C97+C96+C95+C94+C93+C92+C91+C90+C89+C88+C87+C86+C85+C84</f>
        <v>0</v>
      </c>
      <c r="D98" s="63">
        <f t="shared" ref="D98:R98" si="7">D97+D96+D95+D94+D93+D92+D91+D90+D89+D88+D87+D86+D85+D84</f>
        <v>0</v>
      </c>
      <c r="E98" s="63">
        <f t="shared" si="7"/>
        <v>0</v>
      </c>
      <c r="F98" s="63">
        <f t="shared" si="7"/>
        <v>0</v>
      </c>
      <c r="G98" s="63">
        <f t="shared" si="7"/>
        <v>0</v>
      </c>
      <c r="H98" s="63">
        <f t="shared" si="7"/>
        <v>0</v>
      </c>
      <c r="I98" s="63">
        <f t="shared" si="7"/>
        <v>0</v>
      </c>
      <c r="J98" s="63">
        <f t="shared" si="7"/>
        <v>0</v>
      </c>
      <c r="K98" s="63">
        <f t="shared" si="7"/>
        <v>0</v>
      </c>
      <c r="L98" s="63">
        <f t="shared" si="7"/>
        <v>0</v>
      </c>
      <c r="M98" s="63">
        <f t="shared" si="7"/>
        <v>0</v>
      </c>
      <c r="N98" s="63">
        <f t="shared" si="7"/>
        <v>0</v>
      </c>
      <c r="O98" s="63">
        <f t="shared" si="7"/>
        <v>0</v>
      </c>
      <c r="P98" s="63">
        <f t="shared" si="7"/>
        <v>0</v>
      </c>
      <c r="Q98" s="63">
        <f t="shared" si="7"/>
        <v>0</v>
      </c>
      <c r="R98" s="63">
        <f t="shared" si="7"/>
        <v>0</v>
      </c>
      <c r="S98" s="14">
        <f t="shared" si="6"/>
        <v>0</v>
      </c>
    </row>
    <row r="100" spans="2:19" s="2" customFormat="1">
      <c r="B100" s="8" t="s">
        <v>222</v>
      </c>
    </row>
    <row r="101" spans="2:19" ht="68" customHeight="1">
      <c r="B101" s="158" t="s">
        <v>89</v>
      </c>
      <c r="C101" s="63" t="s">
        <v>26</v>
      </c>
      <c r="D101" s="63" t="s">
        <v>27</v>
      </c>
      <c r="E101" s="63" t="s">
        <v>28</v>
      </c>
      <c r="F101" s="63" t="s">
        <v>29</v>
      </c>
      <c r="G101" s="63" t="s">
        <v>30</v>
      </c>
      <c r="H101" s="63" t="s">
        <v>31</v>
      </c>
      <c r="I101" s="63" t="s">
        <v>32</v>
      </c>
      <c r="J101" s="63" t="s">
        <v>33</v>
      </c>
      <c r="K101" s="63" t="s">
        <v>34</v>
      </c>
      <c r="L101" s="63" t="s">
        <v>35</v>
      </c>
      <c r="M101" s="63" t="s">
        <v>235</v>
      </c>
      <c r="N101" s="63" t="s">
        <v>236</v>
      </c>
      <c r="O101" s="63" t="s">
        <v>24</v>
      </c>
      <c r="P101" s="156" t="s">
        <v>167</v>
      </c>
    </row>
    <row r="102" spans="2:19" ht="19">
      <c r="B102" s="159"/>
      <c r="C102" s="23" t="s">
        <v>237</v>
      </c>
      <c r="D102" s="23" t="s">
        <v>238</v>
      </c>
      <c r="E102" s="23" t="s">
        <v>239</v>
      </c>
      <c r="F102" s="23" t="s">
        <v>240</v>
      </c>
      <c r="G102" s="23" t="s">
        <v>241</v>
      </c>
      <c r="H102" s="23" t="s">
        <v>242</v>
      </c>
      <c r="I102" s="23" t="s">
        <v>243</v>
      </c>
      <c r="J102" s="23" t="s">
        <v>244</v>
      </c>
      <c r="K102" s="23" t="s">
        <v>245</v>
      </c>
      <c r="L102" s="23" t="s">
        <v>246</v>
      </c>
      <c r="M102" s="23" t="s">
        <v>247</v>
      </c>
      <c r="N102" s="23" t="s">
        <v>248</v>
      </c>
      <c r="O102" s="23" t="s">
        <v>249</v>
      </c>
      <c r="P102" s="157"/>
    </row>
    <row r="103" spans="2:19" ht="16" hidden="1" customHeight="1">
      <c r="B103" s="71" t="s">
        <v>88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14">
        <f>SUM(C103:O103)</f>
        <v>0</v>
      </c>
    </row>
    <row r="104" spans="2:19" ht="16" hidden="1" customHeight="1">
      <c r="B104" s="71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t="16" hidden="1" customHeight="1">
      <c r="B105" s="71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t="16" hidden="1" customHeight="1">
      <c r="B106" s="71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t="16" hidden="1" customHeight="1">
      <c r="B107" s="71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t="16" hidden="1" customHeight="1">
      <c r="B108" s="71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t="16" hidden="1" customHeight="1">
      <c r="B109" s="71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 ht="16" hidden="1" customHeight="1">
      <c r="B110" s="71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>
      <c r="B111" s="71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 ht="16" hidden="1" customHeight="1">
      <c r="B112" s="71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 ht="16" hidden="1" customHeight="1">
      <c r="B113" s="71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t="16" hidden="1" customHeight="1">
      <c r="B114" s="71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t="16" hidden="1" customHeight="1">
      <c r="B115" s="71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t="16" hidden="1" customHeight="1">
      <c r="B116" s="71" t="s">
        <v>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t="16" hidden="1" customHeight="1">
      <c r="B117" s="71" t="s">
        <v>7</v>
      </c>
      <c r="C117" s="63">
        <f>C116+C115+C114+C113+C112+C111+C110+C109+C108+C107+C106+C105+C104+C103</f>
        <v>0</v>
      </c>
      <c r="D117" s="63">
        <f t="shared" ref="D117:O117" si="9">D116+D115+D114+D113+D112+D111+D110+D109+D108+D107+D106+D105+D104+D103</f>
        <v>0</v>
      </c>
      <c r="E117" s="63">
        <f t="shared" si="9"/>
        <v>0</v>
      </c>
      <c r="F117" s="63">
        <f t="shared" si="9"/>
        <v>0</v>
      </c>
      <c r="G117" s="63">
        <f t="shared" si="9"/>
        <v>0</v>
      </c>
      <c r="H117" s="63">
        <f t="shared" si="9"/>
        <v>0</v>
      </c>
      <c r="I117" s="63">
        <f t="shared" si="9"/>
        <v>0</v>
      </c>
      <c r="J117" s="63">
        <f t="shared" si="9"/>
        <v>0</v>
      </c>
      <c r="K117" s="63">
        <f t="shared" si="9"/>
        <v>0</v>
      </c>
      <c r="L117" s="63">
        <f t="shared" si="9"/>
        <v>0</v>
      </c>
      <c r="M117" s="63">
        <f t="shared" si="9"/>
        <v>0</v>
      </c>
      <c r="N117" s="63">
        <f t="shared" si="9"/>
        <v>0</v>
      </c>
      <c r="O117" s="63">
        <f t="shared" si="9"/>
        <v>0</v>
      </c>
      <c r="P117" s="14">
        <f t="shared" si="8"/>
        <v>0</v>
      </c>
    </row>
    <row r="120" spans="2:16" s="2" customFormat="1">
      <c r="B120" s="9" t="s">
        <v>223</v>
      </c>
    </row>
    <row r="121" spans="2:16" ht="77.5" customHeight="1">
      <c r="B121" s="118" t="s">
        <v>89</v>
      </c>
      <c r="C121" s="64" t="s">
        <v>8</v>
      </c>
      <c r="D121" s="64" t="s">
        <v>9</v>
      </c>
      <c r="E121" s="63" t="s">
        <v>167</v>
      </c>
    </row>
    <row r="122" spans="2:16" ht="16" hidden="1" customHeight="1">
      <c r="B122" s="71" t="s">
        <v>88</v>
      </c>
      <c r="C122" s="71"/>
      <c r="D122" s="71"/>
      <c r="E122" s="71">
        <f>SUM(C122:D122)</f>
        <v>0</v>
      </c>
    </row>
    <row r="123" spans="2:16" ht="16" hidden="1" customHeight="1">
      <c r="B123" s="71">
        <v>1</v>
      </c>
      <c r="C123" s="71"/>
      <c r="D123" s="71"/>
      <c r="E123" s="71">
        <f t="shared" ref="E123:E136" si="10">SUM(C123:D123)</f>
        <v>0</v>
      </c>
    </row>
    <row r="124" spans="2:16" ht="16" hidden="1" customHeight="1">
      <c r="B124" s="71">
        <v>2</v>
      </c>
      <c r="C124" s="71"/>
      <c r="D124" s="71"/>
      <c r="E124" s="71">
        <f t="shared" si="10"/>
        <v>0</v>
      </c>
    </row>
    <row r="125" spans="2:16" ht="16" hidden="1" customHeight="1">
      <c r="B125" s="71">
        <v>3</v>
      </c>
      <c r="C125" s="71"/>
      <c r="D125" s="71"/>
      <c r="E125" s="71">
        <f t="shared" si="10"/>
        <v>0</v>
      </c>
    </row>
    <row r="126" spans="2:16" ht="16" hidden="1" customHeight="1">
      <c r="B126" s="71">
        <v>4</v>
      </c>
      <c r="C126" s="71"/>
      <c r="D126" s="71"/>
      <c r="E126" s="71">
        <f t="shared" si="10"/>
        <v>0</v>
      </c>
    </row>
    <row r="127" spans="2:16" ht="16" hidden="1" customHeight="1">
      <c r="B127" s="71">
        <v>5</v>
      </c>
      <c r="C127" s="71"/>
      <c r="D127" s="71"/>
      <c r="E127" s="71">
        <f t="shared" si="10"/>
        <v>0</v>
      </c>
    </row>
    <row r="128" spans="2:16" ht="16" hidden="1" customHeight="1">
      <c r="B128" s="71">
        <v>6</v>
      </c>
      <c r="C128" s="71"/>
      <c r="D128" s="71"/>
      <c r="E128" s="71">
        <f t="shared" si="10"/>
        <v>0</v>
      </c>
    </row>
    <row r="129" spans="2:14" ht="16" hidden="1" customHeight="1">
      <c r="B129" s="71">
        <v>7</v>
      </c>
      <c r="C129" s="71"/>
      <c r="D129" s="71"/>
      <c r="E129" s="71">
        <f t="shared" si="10"/>
        <v>0</v>
      </c>
    </row>
    <row r="130" spans="2:14">
      <c r="B130" s="71">
        <v>8</v>
      </c>
      <c r="C130" s="71">
        <v>1</v>
      </c>
      <c r="D130" s="71">
        <v>1</v>
      </c>
      <c r="E130" s="71">
        <f t="shared" si="10"/>
        <v>2</v>
      </c>
    </row>
    <row r="131" spans="2:14" ht="16" hidden="1" customHeight="1">
      <c r="B131" s="71">
        <v>9</v>
      </c>
      <c r="C131" s="71"/>
      <c r="D131" s="71"/>
      <c r="E131" s="71">
        <f t="shared" si="10"/>
        <v>0</v>
      </c>
    </row>
    <row r="132" spans="2:14" ht="16" hidden="1" customHeight="1">
      <c r="B132" s="71">
        <v>10</v>
      </c>
      <c r="C132" s="71"/>
      <c r="D132" s="71"/>
      <c r="E132" s="71">
        <f t="shared" si="10"/>
        <v>0</v>
      </c>
    </row>
    <row r="133" spans="2:14" ht="16" hidden="1" customHeight="1">
      <c r="B133" s="71">
        <v>11</v>
      </c>
      <c r="C133" s="71"/>
      <c r="D133" s="71"/>
      <c r="E133" s="71">
        <f t="shared" si="10"/>
        <v>0</v>
      </c>
    </row>
    <row r="134" spans="2:14" ht="16" hidden="1" customHeight="1">
      <c r="B134" s="71">
        <v>12</v>
      </c>
      <c r="C134" s="71"/>
      <c r="D134" s="71"/>
      <c r="E134" s="71">
        <f t="shared" si="10"/>
        <v>0</v>
      </c>
    </row>
    <row r="135" spans="2:14" ht="16" hidden="1" customHeight="1">
      <c r="B135" s="71" t="s">
        <v>94</v>
      </c>
      <c r="C135" s="71"/>
      <c r="D135" s="71"/>
      <c r="E135" s="71">
        <f t="shared" si="10"/>
        <v>0</v>
      </c>
    </row>
    <row r="136" spans="2:14" ht="16" hidden="1" customHeight="1">
      <c r="B136" s="71" t="s">
        <v>7</v>
      </c>
      <c r="C136" s="63">
        <f>C135+C134+C133+C132+C131+C130+C129+C128+C127+C126+C125+C124+C123+C122</f>
        <v>1</v>
      </c>
      <c r="D136" s="63">
        <f>D135+D134+D133+D132+D131+D130+D129+D128+D127+D126+D125+D124+D123+D122</f>
        <v>1</v>
      </c>
      <c r="E136" s="71">
        <f t="shared" si="10"/>
        <v>2</v>
      </c>
    </row>
    <row r="138" spans="2:14" s="2" customFormat="1">
      <c r="B138" s="8" t="s">
        <v>224</v>
      </c>
    </row>
    <row r="139" spans="2:14" s="6" customFormat="1" ht="108.5" customHeight="1">
      <c r="B139" s="158" t="s">
        <v>89</v>
      </c>
      <c r="C139" s="63" t="s">
        <v>36</v>
      </c>
      <c r="D139" s="63" t="s">
        <v>37</v>
      </c>
      <c r="E139" s="63" t="s">
        <v>38</v>
      </c>
      <c r="F139" s="63" t="s">
        <v>39</v>
      </c>
      <c r="G139" s="63" t="s">
        <v>40</v>
      </c>
      <c r="H139" s="63" t="s">
        <v>41</v>
      </c>
      <c r="I139" s="63" t="s">
        <v>42</v>
      </c>
      <c r="J139" s="63" t="s">
        <v>43</v>
      </c>
      <c r="K139" s="63" t="s">
        <v>44</v>
      </c>
      <c r="L139" s="63" t="s">
        <v>250</v>
      </c>
      <c r="M139" s="156" t="s">
        <v>167</v>
      </c>
      <c r="N139" s="7"/>
    </row>
    <row r="140" spans="2:14" s="6" customFormat="1" ht="19">
      <c r="B140" s="159"/>
      <c r="C140" s="23" t="s">
        <v>120</v>
      </c>
      <c r="D140" s="23" t="s">
        <v>121</v>
      </c>
      <c r="E140" s="23" t="s">
        <v>122</v>
      </c>
      <c r="F140" s="23" t="s">
        <v>123</v>
      </c>
      <c r="G140" s="23" t="s">
        <v>124</v>
      </c>
      <c r="H140" s="23" t="s">
        <v>125</v>
      </c>
      <c r="I140" s="23" t="s">
        <v>126</v>
      </c>
      <c r="J140" s="23" t="s">
        <v>127</v>
      </c>
      <c r="K140" s="23" t="s">
        <v>128</v>
      </c>
      <c r="L140" s="23" t="s">
        <v>129</v>
      </c>
      <c r="M140" s="157"/>
      <c r="N140" s="7"/>
    </row>
    <row r="141" spans="2:14" ht="16" hidden="1" customHeight="1">
      <c r="B141" s="71" t="s">
        <v>88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t="16" hidden="1" customHeight="1">
      <c r="B142" s="71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t="16" hidden="1" customHeight="1">
      <c r="B143" s="71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t="16" hidden="1" customHeight="1">
      <c r="B144" s="71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t="16" hidden="1" customHeight="1">
      <c r="B145" s="71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t="16" hidden="1" customHeight="1">
      <c r="B146" s="71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t="16" hidden="1" customHeight="1">
      <c r="B147" s="71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t="16" hidden="1" customHeight="1">
      <c r="B148" s="71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>
      <c r="B149" s="71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t="16" hidden="1" customHeight="1">
      <c r="B150" s="71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t="16" hidden="1" customHeight="1">
      <c r="B151" s="71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t="16" hidden="1" customHeight="1">
      <c r="B152" s="71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t="16" hidden="1" customHeight="1">
      <c r="B153" s="71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t="16" hidden="1" customHeight="1">
      <c r="B154" s="71" t="s">
        <v>94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t="16" hidden="1" customHeight="1">
      <c r="B155" s="71" t="s">
        <v>7</v>
      </c>
      <c r="C155" s="63">
        <f>C154+C153+C152+C151+C150+C149+C148+C147+C146+C145+C144+C143+C142+C141</f>
        <v>0</v>
      </c>
      <c r="D155" s="63">
        <f t="shared" ref="D155:L155" si="12">D154+D153+D152+D151+D150+D149+D148+D147+D146+D145+D144+D143+D142+D141</f>
        <v>0</v>
      </c>
      <c r="E155" s="63">
        <f t="shared" si="12"/>
        <v>0</v>
      </c>
      <c r="F155" s="63">
        <f t="shared" si="12"/>
        <v>0</v>
      </c>
      <c r="G155" s="63">
        <f t="shared" si="12"/>
        <v>0</v>
      </c>
      <c r="H155" s="63">
        <f t="shared" si="12"/>
        <v>0</v>
      </c>
      <c r="I155" s="63">
        <f t="shared" si="12"/>
        <v>0</v>
      </c>
      <c r="J155" s="63">
        <f t="shared" si="12"/>
        <v>0</v>
      </c>
      <c r="K155" s="63">
        <f t="shared" si="12"/>
        <v>0</v>
      </c>
      <c r="L155" s="63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225</v>
      </c>
      <c r="C157" s="10"/>
      <c r="D157" s="10"/>
      <c r="E157" s="10"/>
    </row>
    <row r="158" spans="2:15" ht="57" customHeight="1">
      <c r="B158" s="158" t="s">
        <v>89</v>
      </c>
      <c r="C158" s="63" t="s">
        <v>45</v>
      </c>
      <c r="D158" s="63" t="s">
        <v>46</v>
      </c>
      <c r="E158" s="63" t="s">
        <v>47</v>
      </c>
      <c r="F158" s="63" t="s">
        <v>50</v>
      </c>
      <c r="G158" s="63" t="s">
        <v>26</v>
      </c>
      <c r="H158" s="63" t="s">
        <v>51</v>
      </c>
      <c r="I158" s="63" t="s">
        <v>52</v>
      </c>
      <c r="J158" s="63" t="s">
        <v>53</v>
      </c>
      <c r="K158" s="63" t="s">
        <v>54</v>
      </c>
      <c r="L158" s="63" t="s">
        <v>251</v>
      </c>
      <c r="M158" s="63" t="s">
        <v>252</v>
      </c>
      <c r="N158" s="63" t="s">
        <v>229</v>
      </c>
      <c r="O158" s="156" t="s">
        <v>167</v>
      </c>
    </row>
    <row r="159" spans="2:15" ht="16" customHeight="1">
      <c r="B159" s="159"/>
      <c r="C159" s="23" t="s">
        <v>130</v>
      </c>
      <c r="D159" s="23" t="s">
        <v>131</v>
      </c>
      <c r="E159" s="23" t="s">
        <v>132</v>
      </c>
      <c r="F159" s="23" t="s">
        <v>133</v>
      </c>
      <c r="G159" s="23" t="s">
        <v>134</v>
      </c>
      <c r="H159" s="23" t="s">
        <v>135</v>
      </c>
      <c r="I159" s="23" t="s">
        <v>136</v>
      </c>
      <c r="J159" s="23" t="s">
        <v>137</v>
      </c>
      <c r="K159" s="23" t="s">
        <v>138</v>
      </c>
      <c r="L159" s="23" t="s">
        <v>139</v>
      </c>
      <c r="M159" s="23" t="s">
        <v>227</v>
      </c>
      <c r="N159" s="23" t="s">
        <v>253</v>
      </c>
      <c r="O159" s="157"/>
    </row>
    <row r="160" spans="2:15" ht="16" hidden="1" customHeight="1">
      <c r="B160" s="71" t="s">
        <v>88</v>
      </c>
      <c r="C160" s="63"/>
      <c r="D160" s="63"/>
      <c r="E160" s="63"/>
      <c r="F160" s="71"/>
      <c r="G160" s="71"/>
      <c r="H160" s="71"/>
      <c r="I160" s="71"/>
      <c r="J160" s="71"/>
      <c r="K160" s="71"/>
      <c r="L160" s="71"/>
      <c r="M160" s="71"/>
      <c r="N160" s="71"/>
      <c r="O160" s="71">
        <f>SUM(C160:N160)</f>
        <v>0</v>
      </c>
    </row>
    <row r="161" spans="2:15" ht="16" hidden="1" customHeight="1">
      <c r="B161" s="71">
        <v>1</v>
      </c>
      <c r="C161" s="63"/>
      <c r="D161" s="63"/>
      <c r="E161" s="63"/>
      <c r="F161" s="71"/>
      <c r="G161" s="71"/>
      <c r="H161" s="71"/>
      <c r="I161" s="71"/>
      <c r="J161" s="71"/>
      <c r="K161" s="71"/>
      <c r="L161" s="71"/>
      <c r="M161" s="71"/>
      <c r="N161" s="71"/>
      <c r="O161" s="71">
        <f t="shared" ref="O161:O174" si="13">SUM(C161:N161)</f>
        <v>0</v>
      </c>
    </row>
    <row r="162" spans="2:15" ht="16" hidden="1" customHeight="1">
      <c r="B162" s="71">
        <v>2</v>
      </c>
      <c r="C162" s="63"/>
      <c r="D162" s="63"/>
      <c r="E162" s="63"/>
      <c r="F162" s="71"/>
      <c r="G162" s="71"/>
      <c r="H162" s="71"/>
      <c r="I162" s="71"/>
      <c r="J162" s="71"/>
      <c r="K162" s="71"/>
      <c r="L162" s="71"/>
      <c r="M162" s="71"/>
      <c r="N162" s="71"/>
      <c r="O162" s="71">
        <f t="shared" si="13"/>
        <v>0</v>
      </c>
    </row>
    <row r="163" spans="2:15" ht="16" hidden="1" customHeight="1">
      <c r="B163" s="71">
        <v>3</v>
      </c>
      <c r="C163" s="63"/>
      <c r="D163" s="63"/>
      <c r="E163" s="63"/>
      <c r="F163" s="71"/>
      <c r="G163" s="71"/>
      <c r="H163" s="71"/>
      <c r="I163" s="71"/>
      <c r="J163" s="71"/>
      <c r="K163" s="71"/>
      <c r="L163" s="71"/>
      <c r="M163" s="71"/>
      <c r="N163" s="71"/>
      <c r="O163" s="71">
        <f t="shared" si="13"/>
        <v>0</v>
      </c>
    </row>
    <row r="164" spans="2:15" ht="16" hidden="1" customHeight="1">
      <c r="B164" s="71">
        <v>4</v>
      </c>
      <c r="C164" s="63"/>
      <c r="D164" s="63"/>
      <c r="E164" s="63"/>
      <c r="F164" s="71"/>
      <c r="G164" s="71"/>
      <c r="H164" s="71"/>
      <c r="I164" s="71"/>
      <c r="J164" s="71"/>
      <c r="K164" s="71"/>
      <c r="L164" s="71"/>
      <c r="M164" s="71"/>
      <c r="N164" s="71"/>
      <c r="O164" s="71">
        <f t="shared" si="13"/>
        <v>0</v>
      </c>
    </row>
    <row r="165" spans="2:15" ht="16" hidden="1" customHeight="1">
      <c r="B165" s="71">
        <v>5</v>
      </c>
      <c r="C165" s="63"/>
      <c r="D165" s="63"/>
      <c r="E165" s="63"/>
      <c r="F165" s="71"/>
      <c r="G165" s="71"/>
      <c r="H165" s="71"/>
      <c r="I165" s="71"/>
      <c r="J165" s="71"/>
      <c r="K165" s="71"/>
      <c r="L165" s="71"/>
      <c r="M165" s="71"/>
      <c r="N165" s="71"/>
      <c r="O165" s="71">
        <f t="shared" si="13"/>
        <v>0</v>
      </c>
    </row>
    <row r="166" spans="2:15" ht="16" hidden="1" customHeight="1">
      <c r="B166" s="71">
        <v>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>
        <f t="shared" si="13"/>
        <v>0</v>
      </c>
    </row>
    <row r="167" spans="2:15" ht="16" hidden="1" customHeight="1">
      <c r="B167" s="71">
        <v>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>
        <f t="shared" si="13"/>
        <v>0</v>
      </c>
    </row>
    <row r="168" spans="2:15">
      <c r="B168" s="71">
        <v>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>
        <f t="shared" si="13"/>
        <v>0</v>
      </c>
    </row>
    <row r="169" spans="2:15" ht="16" hidden="1" customHeight="1">
      <c r="B169" s="71">
        <v>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>
        <f t="shared" si="13"/>
        <v>0</v>
      </c>
    </row>
    <row r="170" spans="2:15" ht="16" hidden="1" customHeight="1">
      <c r="B170" s="71">
        <v>10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>
        <f t="shared" si="13"/>
        <v>0</v>
      </c>
    </row>
    <row r="171" spans="2:15" ht="16" hidden="1" customHeight="1">
      <c r="B171" s="71">
        <v>11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>
        <f t="shared" si="13"/>
        <v>0</v>
      </c>
    </row>
    <row r="172" spans="2:15" ht="16" hidden="1" customHeight="1">
      <c r="B172" s="71">
        <v>12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>
        <f t="shared" si="13"/>
        <v>0</v>
      </c>
    </row>
    <row r="173" spans="2:15" ht="16" hidden="1" customHeight="1">
      <c r="B173" s="71" t="s">
        <v>94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>
        <f t="shared" si="13"/>
        <v>0</v>
      </c>
    </row>
    <row r="174" spans="2:15" ht="16" hidden="1" customHeight="1">
      <c r="B174" s="71" t="s">
        <v>7</v>
      </c>
      <c r="C174" s="63">
        <f>SUM(C160:C173)</f>
        <v>0</v>
      </c>
      <c r="D174" s="63">
        <f t="shared" ref="D174:N174" si="14">SUM(D160:D173)</f>
        <v>0</v>
      </c>
      <c r="E174" s="63">
        <f t="shared" si="14"/>
        <v>0</v>
      </c>
      <c r="F174" s="63">
        <f t="shared" si="14"/>
        <v>0</v>
      </c>
      <c r="G174" s="63">
        <f t="shared" si="14"/>
        <v>0</v>
      </c>
      <c r="H174" s="63">
        <f t="shared" si="14"/>
        <v>0</v>
      </c>
      <c r="I174" s="63">
        <f t="shared" si="14"/>
        <v>0</v>
      </c>
      <c r="J174" s="63">
        <f t="shared" si="14"/>
        <v>0</v>
      </c>
      <c r="K174" s="63">
        <f t="shared" si="14"/>
        <v>0</v>
      </c>
      <c r="L174" s="63">
        <f t="shared" si="14"/>
        <v>0</v>
      </c>
      <c r="M174" s="63">
        <f t="shared" si="14"/>
        <v>0</v>
      </c>
      <c r="N174" s="63">
        <f t="shared" si="14"/>
        <v>0</v>
      </c>
      <c r="O174" s="71">
        <f t="shared" si="13"/>
        <v>0</v>
      </c>
    </row>
    <row r="176" spans="2:15" s="2" customFormat="1" ht="14.5" customHeight="1">
      <c r="B176" s="33" t="s">
        <v>226</v>
      </c>
      <c r="C176" s="8"/>
      <c r="D176" s="8"/>
      <c r="E176" s="8"/>
      <c r="F176" s="8"/>
      <c r="G176" s="8"/>
      <c r="H176" s="8"/>
    </row>
    <row r="177" spans="2:36" ht="240.5" customHeight="1">
      <c r="B177" s="158" t="s">
        <v>89</v>
      </c>
      <c r="C177" s="63" t="s">
        <v>57</v>
      </c>
      <c r="D177" s="63" t="s">
        <v>254</v>
      </c>
      <c r="E177" s="63" t="s">
        <v>58</v>
      </c>
      <c r="F177" s="63" t="s">
        <v>59</v>
      </c>
      <c r="G177" s="63" t="s">
        <v>61</v>
      </c>
      <c r="H177" s="63" t="s">
        <v>62</v>
      </c>
      <c r="I177" s="63" t="s">
        <v>66</v>
      </c>
      <c r="J177" s="63" t="s">
        <v>67</v>
      </c>
      <c r="K177" s="63" t="s">
        <v>68</v>
      </c>
      <c r="L177" s="63" t="s">
        <v>69</v>
      </c>
      <c r="M177" s="63" t="s">
        <v>70</v>
      </c>
      <c r="N177" s="63" t="s">
        <v>71</v>
      </c>
      <c r="O177" s="63" t="s">
        <v>72</v>
      </c>
      <c r="P177" s="63" t="s">
        <v>73</v>
      </c>
      <c r="Q177" s="63" t="s">
        <v>74</v>
      </c>
      <c r="R177" s="63" t="s">
        <v>255</v>
      </c>
      <c r="S177" s="63" t="s">
        <v>256</v>
      </c>
      <c r="T177" s="63" t="s">
        <v>257</v>
      </c>
      <c r="U177" s="63" t="s">
        <v>75</v>
      </c>
      <c r="V177" s="63" t="s">
        <v>76</v>
      </c>
      <c r="W177" s="63" t="s">
        <v>77</v>
      </c>
      <c r="X177" s="63" t="s">
        <v>258</v>
      </c>
      <c r="Y177" s="63" t="s">
        <v>78</v>
      </c>
      <c r="Z177" s="63" t="s">
        <v>80</v>
      </c>
      <c r="AA177" s="63" t="s">
        <v>83</v>
      </c>
      <c r="AB177" s="63" t="s">
        <v>84</v>
      </c>
      <c r="AC177" s="63" t="s">
        <v>79</v>
      </c>
      <c r="AD177" s="63" t="s">
        <v>81</v>
      </c>
      <c r="AE177" s="63" t="s">
        <v>259</v>
      </c>
      <c r="AF177" s="63" t="s">
        <v>82</v>
      </c>
      <c r="AG177" s="63" t="s">
        <v>85</v>
      </c>
      <c r="AH177" s="63" t="s">
        <v>260</v>
      </c>
      <c r="AI177" s="63" t="s">
        <v>261</v>
      </c>
      <c r="AJ177" s="156" t="s">
        <v>167</v>
      </c>
    </row>
    <row r="178" spans="2:36" ht="16.5" customHeight="1">
      <c r="B178" s="159"/>
      <c r="C178" s="23" t="s">
        <v>262</v>
      </c>
      <c r="D178" s="23" t="s">
        <v>263</v>
      </c>
      <c r="E178" s="23" t="s">
        <v>264</v>
      </c>
      <c r="F178" s="23" t="s">
        <v>265</v>
      </c>
      <c r="G178" s="23" t="s">
        <v>266</v>
      </c>
      <c r="H178" s="23" t="s">
        <v>267</v>
      </c>
      <c r="I178" s="23" t="s">
        <v>268</v>
      </c>
      <c r="J178" s="23" t="s">
        <v>269</v>
      </c>
      <c r="K178" s="23" t="s">
        <v>270</v>
      </c>
      <c r="L178" s="23" t="s">
        <v>271</v>
      </c>
      <c r="M178" s="23" t="s">
        <v>272</v>
      </c>
      <c r="N178" s="23" t="s">
        <v>273</v>
      </c>
      <c r="O178" s="23" t="s">
        <v>274</v>
      </c>
      <c r="P178" s="23" t="s">
        <v>275</v>
      </c>
      <c r="Q178" s="23" t="s">
        <v>276</v>
      </c>
      <c r="R178" s="23" t="s">
        <v>277</v>
      </c>
      <c r="S178" s="23" t="s">
        <v>278</v>
      </c>
      <c r="T178" s="23" t="s">
        <v>279</v>
      </c>
      <c r="U178" s="23" t="s">
        <v>280</v>
      </c>
      <c r="V178" s="23" t="s">
        <v>281</v>
      </c>
      <c r="W178" s="23" t="s">
        <v>282</v>
      </c>
      <c r="X178" s="23" t="s">
        <v>283</v>
      </c>
      <c r="Y178" s="23" t="s">
        <v>284</v>
      </c>
      <c r="Z178" s="23" t="s">
        <v>285</v>
      </c>
      <c r="AA178" s="23" t="s">
        <v>286</v>
      </c>
      <c r="AB178" s="23" t="s">
        <v>287</v>
      </c>
      <c r="AC178" s="23" t="s">
        <v>288</v>
      </c>
      <c r="AD178" s="23" t="s">
        <v>289</v>
      </c>
      <c r="AE178" s="23" t="s">
        <v>290</v>
      </c>
      <c r="AF178" s="23" t="s">
        <v>291</v>
      </c>
      <c r="AG178" s="23" t="s">
        <v>292</v>
      </c>
      <c r="AH178" s="23" t="s">
        <v>293</v>
      </c>
      <c r="AI178" s="23" t="s">
        <v>294</v>
      </c>
      <c r="AJ178" s="157"/>
    </row>
    <row r="179" spans="2:36" ht="16" hidden="1" customHeight="1">
      <c r="B179" s="71" t="s">
        <v>88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t="16" hidden="1" customHeight="1">
      <c r="B180" s="71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t="16" hidden="1" customHeight="1">
      <c r="B181" s="71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t="16" hidden="1" customHeight="1">
      <c r="B182" s="71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t="16" hidden="1" customHeight="1">
      <c r="B183" s="71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t="16" hidden="1" customHeight="1">
      <c r="B184" s="71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t="16" hidden="1" customHeight="1">
      <c r="B185" s="71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t="16" hidden="1" customHeight="1">
      <c r="B186" s="71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>
      <c r="B187" s="71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t="16" hidden="1" customHeight="1">
      <c r="B188" s="71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t="16" hidden="1" customHeight="1">
      <c r="B189" s="71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t="16" hidden="1" customHeight="1">
      <c r="B190" s="71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t="16" hidden="1" customHeight="1">
      <c r="B191" s="71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t="16" hidden="1" customHeight="1">
      <c r="B192" s="71" t="s">
        <v>94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t="16" hidden="1" customHeight="1">
      <c r="B193" s="71" t="s">
        <v>7</v>
      </c>
      <c r="C193" s="63">
        <f>C192+C191+C190+C189+C188+C187+C186+C185+C184+C183+C182+C181+C180+C179</f>
        <v>0</v>
      </c>
      <c r="D193" s="63">
        <f t="shared" ref="D193:AI193" si="16">D192+D191+D190+D189+D188+D187+D186+D185+D184+D183+D182+D181+D180+D179</f>
        <v>0</v>
      </c>
      <c r="E193" s="63">
        <f t="shared" si="16"/>
        <v>0</v>
      </c>
      <c r="F193" s="63">
        <f t="shared" si="16"/>
        <v>0</v>
      </c>
      <c r="G193" s="63">
        <f t="shared" si="16"/>
        <v>0</v>
      </c>
      <c r="H193" s="63">
        <f t="shared" si="16"/>
        <v>0</v>
      </c>
      <c r="I193" s="63">
        <f t="shared" si="16"/>
        <v>0</v>
      </c>
      <c r="J193" s="63">
        <f t="shared" si="16"/>
        <v>0</v>
      </c>
      <c r="K193" s="63">
        <f t="shared" si="16"/>
        <v>0</v>
      </c>
      <c r="L193" s="63">
        <f t="shared" si="16"/>
        <v>0</v>
      </c>
      <c r="M193" s="63">
        <f t="shared" si="16"/>
        <v>0</v>
      </c>
      <c r="N193" s="63">
        <f t="shared" si="16"/>
        <v>0</v>
      </c>
      <c r="O193" s="63">
        <f t="shared" si="16"/>
        <v>0</v>
      </c>
      <c r="P193" s="63">
        <f t="shared" si="16"/>
        <v>0</v>
      </c>
      <c r="Q193" s="63">
        <f t="shared" si="16"/>
        <v>0</v>
      </c>
      <c r="R193" s="63">
        <f t="shared" si="16"/>
        <v>0</v>
      </c>
      <c r="S193" s="63">
        <f t="shared" si="16"/>
        <v>0</v>
      </c>
      <c r="T193" s="63">
        <f t="shared" si="16"/>
        <v>0</v>
      </c>
      <c r="U193" s="63">
        <f t="shared" si="16"/>
        <v>0</v>
      </c>
      <c r="V193" s="63">
        <f t="shared" si="16"/>
        <v>0</v>
      </c>
      <c r="W193" s="63">
        <f t="shared" si="16"/>
        <v>0</v>
      </c>
      <c r="X193" s="63">
        <f t="shared" si="16"/>
        <v>0</v>
      </c>
      <c r="Y193" s="63">
        <f t="shared" si="16"/>
        <v>0</v>
      </c>
      <c r="Z193" s="63">
        <f t="shared" si="16"/>
        <v>0</v>
      </c>
      <c r="AA193" s="63">
        <f t="shared" si="16"/>
        <v>0</v>
      </c>
      <c r="AB193" s="63">
        <f t="shared" si="16"/>
        <v>0</v>
      </c>
      <c r="AC193" s="63">
        <f t="shared" si="16"/>
        <v>0</v>
      </c>
      <c r="AD193" s="63">
        <f t="shared" si="16"/>
        <v>0</v>
      </c>
      <c r="AE193" s="63">
        <f t="shared" si="16"/>
        <v>0</v>
      </c>
      <c r="AF193" s="63">
        <f t="shared" si="16"/>
        <v>0</v>
      </c>
      <c r="AG193" s="63">
        <f t="shared" si="16"/>
        <v>0</v>
      </c>
      <c r="AH193" s="63">
        <f t="shared" si="16"/>
        <v>0</v>
      </c>
      <c r="AI193" s="63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64" t="s">
        <v>89</v>
      </c>
      <c r="C197" s="64" t="s">
        <v>8</v>
      </c>
      <c r="D197" s="64" t="s">
        <v>9</v>
      </c>
      <c r="E197" s="63" t="s">
        <v>167</v>
      </c>
    </row>
    <row r="198" spans="2:36" ht="16" hidden="1" customHeight="1">
      <c r="B198" s="71" t="s">
        <v>88</v>
      </c>
      <c r="C198" s="14"/>
      <c r="D198" s="14"/>
      <c r="E198" s="18">
        <f>SUM(C198:D198)</f>
        <v>0</v>
      </c>
    </row>
    <row r="199" spans="2:36" ht="16" hidden="1" customHeight="1">
      <c r="B199" s="71">
        <v>1</v>
      </c>
      <c r="C199" s="14"/>
      <c r="D199" s="14"/>
      <c r="E199" s="18">
        <f t="shared" ref="E199:E212" si="17">SUM(C199:D199)</f>
        <v>0</v>
      </c>
    </row>
    <row r="200" spans="2:36" ht="16" hidden="1" customHeight="1">
      <c r="B200" s="71">
        <v>2</v>
      </c>
      <c r="C200" s="14"/>
      <c r="D200" s="14"/>
      <c r="E200" s="18">
        <f t="shared" si="17"/>
        <v>0</v>
      </c>
    </row>
    <row r="201" spans="2:36" ht="16" hidden="1" customHeight="1">
      <c r="B201" s="71">
        <v>3</v>
      </c>
      <c r="C201" s="14"/>
      <c r="D201" s="14"/>
      <c r="E201" s="18">
        <f t="shared" si="17"/>
        <v>0</v>
      </c>
    </row>
    <row r="202" spans="2:36" ht="16" hidden="1" customHeight="1">
      <c r="B202" s="71">
        <v>4</v>
      </c>
      <c r="C202" s="14"/>
      <c r="D202" s="14"/>
      <c r="E202" s="18">
        <f t="shared" si="17"/>
        <v>0</v>
      </c>
    </row>
    <row r="203" spans="2:36" ht="16" hidden="1" customHeight="1">
      <c r="B203" s="71">
        <v>5</v>
      </c>
      <c r="C203" s="14"/>
      <c r="D203" s="14"/>
      <c r="E203" s="18">
        <f t="shared" si="17"/>
        <v>0</v>
      </c>
    </row>
    <row r="204" spans="2:36" ht="16" hidden="1" customHeight="1">
      <c r="B204" s="71">
        <v>6</v>
      </c>
      <c r="C204" s="14"/>
      <c r="D204" s="14"/>
      <c r="E204" s="18">
        <f t="shared" si="17"/>
        <v>0</v>
      </c>
    </row>
    <row r="205" spans="2:36" ht="16" hidden="1" customHeight="1">
      <c r="B205" s="71">
        <v>7</v>
      </c>
      <c r="C205" s="14"/>
      <c r="D205" s="14"/>
      <c r="E205" s="18">
        <f t="shared" si="17"/>
        <v>0</v>
      </c>
    </row>
    <row r="206" spans="2:36">
      <c r="B206" s="71">
        <v>8</v>
      </c>
      <c r="C206" s="14"/>
      <c r="D206" s="14"/>
      <c r="E206" s="18">
        <f t="shared" si="17"/>
        <v>0</v>
      </c>
    </row>
    <row r="207" spans="2:36" ht="16" hidden="1" customHeight="1">
      <c r="B207" s="71">
        <v>9</v>
      </c>
      <c r="C207" s="14"/>
      <c r="D207" s="14"/>
      <c r="E207" s="18">
        <f t="shared" si="17"/>
        <v>0</v>
      </c>
    </row>
    <row r="208" spans="2:36" ht="16" hidden="1" customHeight="1">
      <c r="B208" s="71">
        <v>10</v>
      </c>
      <c r="C208" s="14"/>
      <c r="D208" s="14"/>
      <c r="E208" s="18">
        <f t="shared" si="17"/>
        <v>0</v>
      </c>
    </row>
    <row r="209" spans="2:10" ht="16" hidden="1" customHeight="1">
      <c r="B209" s="71">
        <v>11</v>
      </c>
      <c r="C209" s="14"/>
      <c r="D209" s="14"/>
      <c r="E209" s="18">
        <f t="shared" si="17"/>
        <v>0</v>
      </c>
    </row>
    <row r="210" spans="2:10" ht="16" hidden="1" customHeight="1">
      <c r="B210" s="71">
        <v>12</v>
      </c>
      <c r="C210" s="14"/>
      <c r="D210" s="14"/>
      <c r="E210" s="18">
        <f t="shared" si="17"/>
        <v>0</v>
      </c>
    </row>
    <row r="211" spans="2:10" ht="16" hidden="1" customHeight="1">
      <c r="B211" s="71" t="s">
        <v>94</v>
      </c>
      <c r="C211" s="14"/>
      <c r="D211" s="14"/>
      <c r="E211" s="18">
        <f t="shared" si="17"/>
        <v>0</v>
      </c>
    </row>
    <row r="212" spans="2:10" ht="16" hidden="1" customHeight="1">
      <c r="B212" s="71" t="s">
        <v>7</v>
      </c>
      <c r="C212" s="63">
        <f>C211+C210+C209+C208+C207+C206+C205+C204+C203+C202+C201+C200+C199+C198</f>
        <v>0</v>
      </c>
      <c r="D212" s="63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228</v>
      </c>
    </row>
    <row r="215" spans="2:10" ht="85">
      <c r="B215" s="158" t="s">
        <v>89</v>
      </c>
      <c r="C215" s="17" t="s">
        <v>55</v>
      </c>
      <c r="D215" s="17" t="s">
        <v>56</v>
      </c>
      <c r="E215" s="63" t="s">
        <v>60</v>
      </c>
      <c r="F215" s="63" t="s">
        <v>64</v>
      </c>
      <c r="G215" s="63" t="s">
        <v>63</v>
      </c>
      <c r="H215" s="63" t="s">
        <v>65</v>
      </c>
      <c r="I215" s="63" t="s">
        <v>87</v>
      </c>
      <c r="J215" s="156" t="s">
        <v>167</v>
      </c>
    </row>
    <row r="216" spans="2:10" ht="19">
      <c r="B216" s="159"/>
      <c r="C216" s="23" t="s">
        <v>140</v>
      </c>
      <c r="D216" s="23" t="s">
        <v>141</v>
      </c>
      <c r="E216" s="23" t="s">
        <v>142</v>
      </c>
      <c r="F216" s="23" t="s">
        <v>143</v>
      </c>
      <c r="G216" s="23" t="s">
        <v>144</v>
      </c>
      <c r="H216" s="23" t="s">
        <v>145</v>
      </c>
      <c r="I216" s="23" t="s">
        <v>146</v>
      </c>
      <c r="J216" s="157"/>
    </row>
    <row r="217" spans="2:10" ht="16" hidden="1" customHeight="1">
      <c r="B217" s="71" t="s">
        <v>88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t="16" hidden="1" customHeight="1">
      <c r="B218" s="71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t="16" hidden="1" customHeight="1">
      <c r="B219" s="71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t="16" hidden="1" customHeight="1">
      <c r="B220" s="71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t="16" hidden="1" customHeight="1">
      <c r="B221" s="71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t="16" hidden="1" customHeight="1">
      <c r="B222" s="71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t="16" hidden="1" customHeight="1">
      <c r="B223" s="71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t="16" hidden="1" customHeight="1">
      <c r="B224" s="71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>
      <c r="B225" s="71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t="16" hidden="1" customHeight="1">
      <c r="B226" s="71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t="16" hidden="1" customHeight="1">
      <c r="B227" s="71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t="16" hidden="1" customHeight="1">
      <c r="B228" s="71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t="16" hidden="1" customHeight="1">
      <c r="B229" s="71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t="16" hidden="1" customHeight="1">
      <c r="B230" s="71" t="s">
        <v>94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t="16" hidden="1" customHeight="1">
      <c r="B231" s="71" t="s">
        <v>7</v>
      </c>
      <c r="C231" s="63">
        <f>C230+C229+C228+C227+C226+C225+C224+C223+C222+C221+C220+C219+C218+C217</f>
        <v>0</v>
      </c>
      <c r="D231" s="63">
        <f t="shared" ref="D231:I231" si="19">D230+D229+D228+D227+D226+D225+D224+D223+D222+D221+D220+D219+D218+D217</f>
        <v>0</v>
      </c>
      <c r="E231" s="63">
        <f t="shared" si="19"/>
        <v>0</v>
      </c>
      <c r="F231" s="63">
        <f t="shared" si="19"/>
        <v>0</v>
      </c>
      <c r="G231" s="63">
        <f t="shared" si="19"/>
        <v>0</v>
      </c>
      <c r="H231" s="63">
        <f t="shared" si="19"/>
        <v>0</v>
      </c>
      <c r="I231" s="63">
        <f t="shared" si="19"/>
        <v>0</v>
      </c>
      <c r="J231" s="18">
        <f t="shared" si="18"/>
        <v>0</v>
      </c>
    </row>
    <row r="233" spans="2:10">
      <c r="B233" s="174" t="s">
        <v>175</v>
      </c>
      <c r="C233" s="175"/>
      <c r="D233" s="32" t="s">
        <v>176</v>
      </c>
    </row>
    <row r="234" spans="2:10">
      <c r="B234" s="21" t="str">
        <f>IF(D233="","",IF(D233="English",'File Directory'!B53,IF(D233="Filipino",'File Directory'!B78,'File Directory'!B103)))</f>
        <v xml:space="preserve">Instruction: </v>
      </c>
      <c r="D234" s="13"/>
    </row>
    <row r="235" spans="2:10">
      <c r="B235" s="13"/>
      <c r="C235" s="22" t="str">
        <f>IF($D$233="","",IF($D$233="English",'File Directory'!C54,IF($D$233="Filipino",'File Directory'!C79,'File Directory'!C104)))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Directory'!C55,IF($D$233="Filipino",'File Directory'!C80,'File Directory'!C105)))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Directory'!C56,IF($D$233="Filipino",'File Directory'!C81,'File Directory'!C106)))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Directory'!C58,IF($D$233="Filipino",'File Directory'!C83,'File Directory'!C108)))</f>
        <v>*For Prospective Adviser</v>
      </c>
    </row>
    <row r="240" spans="2:10">
      <c r="C240" s="22" t="str">
        <f>IF($D$233="","",IF($D$233="English",'File Directory'!C59,IF($D$233="Filipino",'File Directory'!C84,'File Directory'!C109)))</f>
        <v>1. Review all MLESF for Accuracy/completeness</v>
      </c>
    </row>
    <row r="241" spans="3:3">
      <c r="C241" s="22" t="str">
        <f>IF($D$233="","",IF($D$233="English",'File Directory'!C60,IF($D$233="Filipino",'File Directory'!C85,'File Directory'!C110)))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Directory'!C61,IF($D$233="Filipino",'File Directory'!C86,'File Directory'!C111)))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Directory'!C63,IF($D$233="Filipino",'File Directory'!C88,'File Directory'!C113)))</f>
        <v>For Grade Level Enrollment Chair (if any)</v>
      </c>
    </row>
    <row r="245" spans="3:3">
      <c r="C245" s="22" t="str">
        <f>IF($D$233="","",IF($D$233="English",'File Directory'!C64,IF($D$233="Filipino",'File Directory'!C89,'File Directory'!C114)))</f>
        <v>1. Review all Summary Matrix submitted by advisers, check for accuracy/completeness</v>
      </c>
    </row>
    <row r="246" spans="3:3">
      <c r="C246" s="22" t="str">
        <f>IF($D$233="","",IF($D$233="English",'File Directory'!C65,IF($D$233="Filipino",'File Directory'!C90,'File Directory'!C115)))</f>
        <v xml:space="preserve">2. Prepare a Summary Matrix with totality for all items/questions of all sections </v>
      </c>
    </row>
    <row r="247" spans="3:3">
      <c r="C247" s="22" t="str">
        <f>IF($D$233="","",IF($D$233="English",'File Directory'!C66,IF($D$233="Filipino",'File Directory'!C91,'File Directory'!C116)))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Directory'!C68,IF($D$233="Filipino",'File Directory'!C93,'File Directory'!C118)))</f>
        <v>For School Enrollment Focal Person (SEFP)</v>
      </c>
    </row>
    <row r="250" spans="3:3">
      <c r="C250" s="22" t="str">
        <f>IF($D$233="","",IF($D$233="English",'File Directory'!C69,IF($D$233="Filipino",'File Directory'!C94,'File Directory'!C119)))</f>
        <v>1. Review all Grade Level Summary Matrix submitted by GLEC, check for accuracy/completeness</v>
      </c>
    </row>
    <row r="251" spans="3:3">
      <c r="C251" s="22" t="str">
        <f>IF($D$233="","",IF($D$233="English",'File Directory'!C70,IF($D$233="Filipino",'File Directory'!C95,'File Directory'!C120)))</f>
        <v>2. Prepare a Summary Matrix with totality for all items/questions of all Grade Levels</v>
      </c>
    </row>
    <row r="252" spans="3:3">
      <c r="C252" s="22" t="str">
        <f>IF($D$233="","",IF($D$233="English",'File Directory'!C71,IF($D$233="Filipino",'File Directory'!C96,'File Directory'!C121)))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Directory'!C73,IF($D$233="Filipino",'File Directory'!C98,'File Directory'!C123)))</f>
        <v>For LIS System Administrator</v>
      </c>
    </row>
    <row r="255" spans="3:3">
      <c r="C255" s="22" t="str">
        <f>IF($D$233="","",IF($D$233="English",'File Directory'!C74,IF($D$233="Filipino",'File Directory'!C99,'File Directory'!C124)))</f>
        <v>1. Review the School Level Summary Matrix  validate the correctness of enrollment count vis-a-vis the number of respondents</v>
      </c>
    </row>
    <row r="256" spans="3:3">
      <c r="C256" s="22" t="str">
        <f>IF($D$233="","",IF($D$233="English",'File Directory'!C75,IF($D$233="Filipino",'File Directory'!C100,'File Directory'!C125)))</f>
        <v>2. Login to LIS and click the QC Folder available in the Dashboard</v>
      </c>
    </row>
    <row r="257" spans="3:3">
      <c r="C257" s="22" t="str">
        <f>IF($D$233="","",IF($D$233="English",'File Directory'!C76,IF($D$233="Filipino",'File Directory'!C101,'File Directory'!C126)))</f>
        <v>3. Input total count for each table as appeared in the Summary Matrix.  May use the assigned code as appopriate for easy reference.</v>
      </c>
    </row>
  </sheetData>
  <mergeCells count="20">
    <mergeCell ref="S82:S83"/>
    <mergeCell ref="B101:B102"/>
    <mergeCell ref="D3:F3"/>
    <mergeCell ref="B4:C4"/>
    <mergeCell ref="G4:H4"/>
    <mergeCell ref="B5:C5"/>
    <mergeCell ref="E5:I5"/>
    <mergeCell ref="P101:P102"/>
    <mergeCell ref="M139:M140"/>
    <mergeCell ref="B158:B159"/>
    <mergeCell ref="B177:B178"/>
    <mergeCell ref="AJ177:AJ178"/>
    <mergeCell ref="O158:O159"/>
    <mergeCell ref="B233:C233"/>
    <mergeCell ref="B215:B216"/>
    <mergeCell ref="J215:J216"/>
    <mergeCell ref="B139:B140"/>
    <mergeCell ref="B27:B28"/>
    <mergeCell ref="J27:J28"/>
    <mergeCell ref="B82:B83"/>
  </mergeCells>
  <dataValidations count="1">
    <dataValidation type="list" allowBlank="1" showInputMessage="1" showErrorMessage="1" sqref="D233" xr:uid="{04E9FD0C-3334-4D4E-AB87-D52FEA27E6BE}">
      <formula1>"English,Filipino,Cebuano"</formula1>
    </dataValidation>
  </dataValidations>
  <hyperlinks>
    <hyperlink ref="J1" location="'Summary Matrix MLESF (SEFP)'!A1" tooltip="View Summary Matrix MLESF (SEFP)" display="Return to Summary Matrix MLESF (SEFP)" xr:uid="{64C8E2DA-2524-0841-A107-DB6FDCA159D8}"/>
    <hyperlink ref="K1" location="'File Directory'!A1" tooltip="Go Back to File Directory" display="Return to File Directory" xr:uid="{532E3B1D-4D05-C541-978D-8D960B00787E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File Directory</vt:lpstr>
      <vt:lpstr>General Instructions_Manual</vt:lpstr>
      <vt:lpstr>Summary Matrix MLESF (SEFP)</vt:lpstr>
      <vt:lpstr>Grade 7_Sec1</vt:lpstr>
      <vt:lpstr>Grade 7_Sec2</vt:lpstr>
      <vt:lpstr>Grade 7_Sec3</vt:lpstr>
      <vt:lpstr>Grade 7_Sec4</vt:lpstr>
      <vt:lpstr>Grade 7_Sec5</vt:lpstr>
      <vt:lpstr>Grade 8_Sec1</vt:lpstr>
      <vt:lpstr>Grade 8_Sec2</vt:lpstr>
      <vt:lpstr>Grade 8_Sec3</vt:lpstr>
      <vt:lpstr>Grade 8_Sec4</vt:lpstr>
      <vt:lpstr>Grade 8_Sec5</vt:lpstr>
      <vt:lpstr>Grade 9_Sec1</vt:lpstr>
      <vt:lpstr>Grade 9_Sec2</vt:lpstr>
      <vt:lpstr>Grade 9_Sec3</vt:lpstr>
      <vt:lpstr>Grade 9_Sec4</vt:lpstr>
      <vt:lpstr>Grade 9_Sec5</vt:lpstr>
      <vt:lpstr>Grade 10_Sec1</vt:lpstr>
      <vt:lpstr>Grade 10_Sec2</vt:lpstr>
      <vt:lpstr>Grade 10_Sec3</vt:lpstr>
      <vt:lpstr>Grade 10_Sec4</vt:lpstr>
      <vt:lpstr>Grade 10_Sec5</vt:lpstr>
      <vt:lpstr>NonGraded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Wedzmer Munjilul</cp:lastModifiedBy>
  <dcterms:created xsi:type="dcterms:W3CDTF">2021-07-22T08:07:30Z</dcterms:created>
  <dcterms:modified xsi:type="dcterms:W3CDTF">2021-08-19T12:16:10Z</dcterms:modified>
</cp:coreProperties>
</file>